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地域福祉課\地域福祉係\★生きがい係★\★高ク連★\総会資料様式\R8\HP用\②活動経費\"/>
    </mc:Choice>
  </mc:AlternateContent>
  <xr:revisionPtr revIDLastSave="0" documentId="13_ncr:1_{CE3EB2EE-F9B6-47FB-9405-744DF08D1E18}" xr6:coauthVersionLast="47" xr6:coauthVersionMax="47" xr10:uidLastSave="{00000000-0000-0000-0000-000000000000}"/>
  <bookViews>
    <workbookView xWindow="-120" yWindow="-120" windowWidth="29040" windowHeight="15720" firstSheet="6" activeTab="7" xr2:uid="{00000000-000D-0000-FFFF-FFFF00000000}"/>
  </bookViews>
  <sheets>
    <sheet name="①報告書" sheetId="50" state="hidden" r:id="rId1"/>
    <sheet name="②計画書" sheetId="48" state="hidden" r:id="rId2"/>
    <sheet name="②予算書" sheetId="31" state="hidden" r:id="rId3"/>
    <sheet name="③役員名簿" sheetId="52" state="hidden" r:id="rId4"/>
    <sheet name="③会員名簿" sheetId="53" state="hidden" r:id="rId5"/>
    <sheet name="資料（会　費）" sheetId="51" state="hidden" r:id="rId6"/>
    <sheet name="①現金出納帳(PC用)" sheetId="55" r:id="rId7"/>
    <sheet name="②活動経費 (PC用） " sheetId="71" r:id="rId8"/>
    <sheet name="③【用語説明】" sheetId="79" r:id="rId9"/>
    <sheet name="１用語説明 (改)" sheetId="76" state="hidden" r:id="rId10"/>
    <sheet name="細科目(旧）" sheetId="57" state="hidden" r:id="rId11"/>
    <sheet name="④【事業費分類】" sheetId="72" state="hidden" r:id="rId12"/>
    <sheet name="計算用 " sheetId="62" r:id="rId13"/>
  </sheets>
  <definedNames>
    <definedName name="_xlnm._FilterDatabase" localSheetId="6" hidden="1">'①現金出納帳(PC用)'!$B$1:$L$238</definedName>
    <definedName name="【対象】事業">'①現金出納帳(PC用)'!$AI$13</definedName>
    <definedName name="【対象外】事業">'①現金出納帳(PC用)'!$AA$23:$AA$30</definedName>
    <definedName name="A食糧費※">'①現金出納帳(PC用)'!$AF$13:$AF$14</definedName>
    <definedName name="Bその他">'①現金出納帳(PC用)'!$AL$13:$AL$16</definedName>
    <definedName name="B季節の行事">'①現金出納帳(PC用)'!$AL$13:$AL$14</definedName>
    <definedName name="B懇親会">'①現金出納帳(PC用)'!$AL$13:$AL$14</definedName>
    <definedName name="B懇親旅行">'①現金出納帳(PC用)'!$AL$13:$AL$14</definedName>
    <definedName name="B新年交歓会">'①現金出納帳(PC用)'!$AL$15</definedName>
    <definedName name="B他団体事業">'①現金出納帳(PC用)'!$AL$16</definedName>
    <definedName name="B忘年会・新年会">'①現金出納帳(PC用)'!$AL$13:$AL$14</definedName>
    <definedName name="_xlnm.Print_Area" localSheetId="6">'①現金出納帳(PC用)'!$B$1:$L$238</definedName>
    <definedName name="_xlnm.Print_Area" localSheetId="9">'１用語説明 (改)'!$A$2:$H$72</definedName>
    <definedName name="_xlnm.Print_Area" localSheetId="7">'②活動経費 (PC用） '!$A$1:$AD$84</definedName>
    <definedName name="_xlnm.Print_Area" localSheetId="8">③【用語説明】!$A$2:$I$72</definedName>
    <definedName name="_xlnm.Print_Area" localSheetId="4">③会員名簿!$A$1:$L$156</definedName>
    <definedName name="_xlnm.Print_Area" localSheetId="11">④【事業費分類】!$A$1:$I$29</definedName>
    <definedName name="その他">'①現金出納帳(PC用)'!$AG$44</definedName>
    <definedName name="会議費">'①現金出納帳(PC用)'!$AG$19:$AG$23</definedName>
    <definedName name="慶弔費">'①現金出納帳(PC用)'!$AG$31:$AG$33</definedName>
    <definedName name="高ク連主催">'①現金出納帳(PC用)'!$AM$17:$AM$18</definedName>
    <definedName name="雑収入">'①現金出納帳(PC用)'!$AB$19:$AC$19</definedName>
    <definedName name="雑費">'①現金出納帳(PC用)'!$AG$36:$AG$38</definedName>
    <definedName name="支出">'①現金出納帳(PC用)'!$Z$15:$Z$17</definedName>
    <definedName name="支出科目">'①現金出納帳(PC用)'!$AA$23:$AA$30</definedName>
    <definedName name="事業費A">'①現金出納帳(PC用)'!$AJ$13:$AJ$26</definedName>
    <definedName name="事業費B">'①現金出納帳(PC用)'!$AM$13:$AM$19</definedName>
    <definedName name="事務費">'①現金出納帳(PC用)'!$AG$13:$AG$16</definedName>
    <definedName name="主催一覧">'①現金出納帳(PC用)'!$AL$13:$AL$16</definedName>
    <definedName name="主催者一覧">'①現金出納帳(PC用)'!$AL$13:$AL$18</definedName>
    <definedName name="収入">'①現金出納帳(PC用)'!$AA$13:$AA$22</definedName>
    <definedName name="収入・支出">'①現金出納帳(PC用)'!$Z$12:$Z$13</definedName>
    <definedName name="他団体主催">'①現金出納帳(PC用)'!$AM$19</definedName>
    <definedName name="負担金">'①現金出納帳(PC用)'!$AG$26:$AG$29</definedName>
    <definedName name="予備費">'①現金出納帳(PC用)'!$AG$41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71" l="1"/>
  <c r="H45" i="71"/>
  <c r="H10" i="71"/>
  <c r="J62" i="71" l="1"/>
  <c r="J65" i="71"/>
  <c r="J68" i="71"/>
  <c r="J59" i="71"/>
  <c r="J56" i="71"/>
  <c r="J53" i="71"/>
  <c r="J51" i="71"/>
  <c r="J45" i="71"/>
  <c r="J48" i="71"/>
  <c r="J13" i="71"/>
  <c r="J16" i="71"/>
  <c r="J19" i="71"/>
  <c r="J22" i="71"/>
  <c r="J25" i="71"/>
  <c r="J28" i="71"/>
  <c r="J31" i="71"/>
  <c r="J34" i="71"/>
  <c r="F51" i="71"/>
  <c r="F71" i="71" s="1"/>
  <c r="O4" i="62"/>
  <c r="K23" i="62" s="1"/>
  <c r="K4" i="62" l="1"/>
  <c r="H31" i="71" s="1"/>
  <c r="L2" i="55"/>
  <c r="L3" i="55" s="1"/>
  <c r="L4" i="55" s="1"/>
  <c r="L5" i="55" s="1"/>
  <c r="L6" i="55" s="1"/>
  <c r="L7" i="55" s="1"/>
  <c r="L8" i="55" s="1"/>
  <c r="L9" i="55" s="1"/>
  <c r="L10" i="55" s="1"/>
  <c r="L11" i="55" s="1"/>
  <c r="L12" i="55" s="1"/>
  <c r="L13" i="55" s="1"/>
  <c r="L14" i="55" s="1"/>
  <c r="L15" i="55" s="1"/>
  <c r="L16" i="55" s="1"/>
  <c r="L17" i="55" s="1"/>
  <c r="L18" i="55" s="1"/>
  <c r="L19" i="55" s="1"/>
  <c r="L20" i="55" s="1"/>
  <c r="L21" i="55" s="1"/>
  <c r="L22" i="55" s="1"/>
  <c r="L23" i="55" s="1"/>
  <c r="L24" i="55" s="1"/>
  <c r="L25" i="55" s="1"/>
  <c r="L26" i="55" s="1"/>
  <c r="L27" i="55" s="1"/>
  <c r="L28" i="55" s="1"/>
  <c r="L29" i="55" s="1"/>
  <c r="L30" i="55" s="1"/>
  <c r="L31" i="55" s="1"/>
  <c r="L32" i="55" s="1"/>
  <c r="L33" i="55" s="1"/>
  <c r="L34" i="55" s="1"/>
  <c r="L35" i="55" s="1"/>
  <c r="L36" i="55" s="1"/>
  <c r="L37" i="55" s="1"/>
  <c r="L38" i="55" s="1"/>
  <c r="L39" i="55" s="1"/>
  <c r="L40" i="55" s="1"/>
  <c r="L41" i="55" s="1"/>
  <c r="L42" i="55" s="1"/>
  <c r="L43" i="55" s="1"/>
  <c r="L44" i="55" s="1"/>
  <c r="L45" i="55" s="1"/>
  <c r="L46" i="55" s="1"/>
  <c r="L47" i="55" s="1"/>
  <c r="L48" i="55" s="1"/>
  <c r="L49" i="55" s="1"/>
  <c r="L50" i="55" s="1"/>
  <c r="L51" i="55" s="1"/>
  <c r="L52" i="55" s="1"/>
  <c r="L53" i="55" s="1"/>
  <c r="L54" i="55" s="1"/>
  <c r="L55" i="55" s="1"/>
  <c r="L56" i="55" s="1"/>
  <c r="L57" i="55" s="1"/>
  <c r="L58" i="55" s="1"/>
  <c r="L59" i="55" s="1"/>
  <c r="L60" i="55" s="1"/>
  <c r="L61" i="55" s="1"/>
  <c r="L62" i="55" s="1"/>
  <c r="L63" i="55" s="1"/>
  <c r="L64" i="55" s="1"/>
  <c r="L65" i="55" s="1"/>
  <c r="L66" i="55" s="1"/>
  <c r="L67" i="55" s="1"/>
  <c r="L68" i="55" s="1"/>
  <c r="L69" i="55" s="1"/>
  <c r="L70" i="55" s="1"/>
  <c r="L71" i="55" s="1"/>
  <c r="L72" i="55" s="1"/>
  <c r="L73" i="55" s="1"/>
  <c r="L74" i="55" s="1"/>
  <c r="L75" i="55" s="1"/>
  <c r="L76" i="55" s="1"/>
  <c r="L77" i="55" s="1"/>
  <c r="L78" i="55" s="1"/>
  <c r="L79" i="55" s="1"/>
  <c r="L80" i="55" s="1"/>
  <c r="L81" i="55" s="1"/>
  <c r="L82" i="55" s="1"/>
  <c r="L83" i="55" s="1"/>
  <c r="L84" i="55" s="1"/>
  <c r="L85" i="55" s="1"/>
  <c r="L86" i="55" s="1"/>
  <c r="L87" i="55" s="1"/>
  <c r="L88" i="55" s="1"/>
  <c r="L89" i="55" s="1"/>
  <c r="L90" i="55" s="1"/>
  <c r="L91" i="55" s="1"/>
  <c r="L92" i="55" s="1"/>
  <c r="L93" i="55" s="1"/>
  <c r="L94" i="55" s="1"/>
  <c r="L95" i="55" s="1"/>
  <c r="L96" i="55" s="1"/>
  <c r="L97" i="55" s="1"/>
  <c r="L98" i="55" s="1"/>
  <c r="L99" i="55" s="1"/>
  <c r="L100" i="55" s="1"/>
  <c r="L101" i="55" s="1"/>
  <c r="L102" i="55" s="1"/>
  <c r="L103" i="55" s="1"/>
  <c r="L104" i="55" s="1"/>
  <c r="L105" i="55" s="1"/>
  <c r="L106" i="55" s="1"/>
  <c r="L107" i="55" s="1"/>
  <c r="L108" i="55" s="1"/>
  <c r="L109" i="55" s="1"/>
  <c r="L110" i="55" s="1"/>
  <c r="L111" i="55" s="1"/>
  <c r="L112" i="55" s="1"/>
  <c r="L113" i="55" s="1"/>
  <c r="L114" i="55" s="1"/>
  <c r="L115" i="55" s="1"/>
  <c r="L116" i="55" s="1"/>
  <c r="L117" i="55" s="1"/>
  <c r="L118" i="55" s="1"/>
  <c r="L119" i="55" s="1"/>
  <c r="L120" i="55" s="1"/>
  <c r="L121" i="55" s="1"/>
  <c r="L122" i="55" s="1"/>
  <c r="L123" i="55" s="1"/>
  <c r="L124" i="55" s="1"/>
  <c r="L125" i="55" s="1"/>
  <c r="L126" i="55" s="1"/>
  <c r="L127" i="55" s="1"/>
  <c r="L128" i="55" s="1"/>
  <c r="L129" i="55" s="1"/>
  <c r="L130" i="55" s="1"/>
  <c r="L131" i="55" s="1"/>
  <c r="L132" i="55" s="1"/>
  <c r="L133" i="55" s="1"/>
  <c r="L134" i="55" s="1"/>
  <c r="L135" i="55" s="1"/>
  <c r="L136" i="55" s="1"/>
  <c r="L137" i="55" s="1"/>
  <c r="L138" i="55" s="1"/>
  <c r="L139" i="55" s="1"/>
  <c r="L140" i="55" s="1"/>
  <c r="L141" i="55" s="1"/>
  <c r="L142" i="55" s="1"/>
  <c r="L143" i="55" s="1"/>
  <c r="L144" i="55" s="1"/>
  <c r="L145" i="55" s="1"/>
  <c r="L146" i="55" s="1"/>
  <c r="L147" i="55" s="1"/>
  <c r="L148" i="55" s="1"/>
  <c r="L149" i="55" s="1"/>
  <c r="L150" i="55" s="1"/>
  <c r="L151" i="55" s="1"/>
  <c r="L152" i="55" s="1"/>
  <c r="L153" i="55" s="1"/>
  <c r="L154" i="55" s="1"/>
  <c r="L155" i="55" s="1"/>
  <c r="L156" i="55" s="1"/>
  <c r="L157" i="55" s="1"/>
  <c r="L158" i="55" s="1"/>
  <c r="L159" i="55" s="1"/>
  <c r="L160" i="55" s="1"/>
  <c r="L161" i="55" s="1"/>
  <c r="L162" i="55" s="1"/>
  <c r="L163" i="55" s="1"/>
  <c r="L164" i="55" s="1"/>
  <c r="L165" i="55" s="1"/>
  <c r="L166" i="55" s="1"/>
  <c r="L167" i="55" s="1"/>
  <c r="L168" i="55" s="1"/>
  <c r="L169" i="55" s="1"/>
  <c r="L170" i="55" s="1"/>
  <c r="L171" i="55" s="1"/>
  <c r="L172" i="55" s="1"/>
  <c r="L173" i="55" s="1"/>
  <c r="L174" i="55" s="1"/>
  <c r="L175" i="55" s="1"/>
  <c r="L176" i="55" s="1"/>
  <c r="L177" i="55" s="1"/>
  <c r="L178" i="55" s="1"/>
  <c r="L179" i="55" s="1"/>
  <c r="L180" i="55" s="1"/>
  <c r="L181" i="55" s="1"/>
  <c r="L182" i="55" s="1"/>
  <c r="L183" i="55" s="1"/>
  <c r="L184" i="55" s="1"/>
  <c r="L185" i="55" s="1"/>
  <c r="L186" i="55" s="1"/>
  <c r="L187" i="55" s="1"/>
  <c r="L188" i="55" s="1"/>
  <c r="L189" i="55" s="1"/>
  <c r="L190" i="55" s="1"/>
  <c r="L191" i="55" s="1"/>
  <c r="L192" i="55" s="1"/>
  <c r="L193" i="55" s="1"/>
  <c r="L194" i="55" s="1"/>
  <c r="L195" i="55" s="1"/>
  <c r="L196" i="55" s="1"/>
  <c r="L197" i="55" s="1"/>
  <c r="L198" i="55" s="1"/>
  <c r="L199" i="55" s="1"/>
  <c r="L200" i="55" s="1"/>
  <c r="L201" i="55" s="1"/>
  <c r="L202" i="55" s="1"/>
  <c r="L203" i="55" s="1"/>
  <c r="L204" i="55" s="1"/>
  <c r="L205" i="55" s="1"/>
  <c r="L206" i="55" s="1"/>
  <c r="L207" i="55" s="1"/>
  <c r="L208" i="55" s="1"/>
  <c r="L209" i="55" s="1"/>
  <c r="L210" i="55" s="1"/>
  <c r="L211" i="55" s="1"/>
  <c r="L212" i="55" s="1"/>
  <c r="L213" i="55" s="1"/>
  <c r="L214" i="55" s="1"/>
  <c r="L215" i="55" s="1"/>
  <c r="L216" i="55" s="1"/>
  <c r="L217" i="55" s="1"/>
  <c r="L218" i="55" s="1"/>
  <c r="L219" i="55" s="1"/>
  <c r="L220" i="55" s="1"/>
  <c r="L221" i="55" s="1"/>
  <c r="L222" i="55" s="1"/>
  <c r="L223" i="55" s="1"/>
  <c r="L224" i="55" s="1"/>
  <c r="L225" i="55" s="1"/>
  <c r="L226" i="55" s="1"/>
  <c r="L227" i="55" s="1"/>
  <c r="L228" i="55" s="1"/>
  <c r="L229" i="55" s="1"/>
  <c r="L230" i="55" s="1"/>
  <c r="L231" i="55" s="1"/>
  <c r="L232" i="55" s="1"/>
  <c r="L233" i="55" s="1"/>
  <c r="L234" i="55" s="1"/>
  <c r="L235" i="55" s="1"/>
  <c r="L236" i="55" s="1"/>
  <c r="L237" i="55" s="1"/>
  <c r="L238" i="55" s="1"/>
  <c r="N3" i="71"/>
  <c r="N4" i="62"/>
  <c r="F24" i="62" l="1"/>
  <c r="E24" i="62"/>
  <c r="X83" i="71" l="1"/>
  <c r="M10" i="62"/>
  <c r="I24" i="62" s="1"/>
  <c r="B10" i="62"/>
  <c r="E100" i="62"/>
  <c r="E31" i="71"/>
  <c r="E10" i="62"/>
  <c r="F10" i="62"/>
  <c r="AC36" i="71" s="1"/>
  <c r="K10" i="62"/>
  <c r="J10" i="62"/>
  <c r="AC67" i="71" s="1"/>
  <c r="I10" i="62"/>
  <c r="AC56" i="71" s="1"/>
  <c r="H10" i="62"/>
  <c r="G10" i="62"/>
  <c r="AC46" i="71" s="1"/>
  <c r="I4" i="62"/>
  <c r="AC28" i="71" l="1"/>
  <c r="H48" i="71"/>
  <c r="AC17" i="71"/>
  <c r="J17" i="62"/>
  <c r="U8" i="55" s="1"/>
  <c r="I22" i="62"/>
  <c r="P6" i="55"/>
  <c r="I100" i="62"/>
  <c r="H100" i="62"/>
  <c r="K21" i="62"/>
  <c r="AC76" i="71" l="1"/>
  <c r="P10" i="55"/>
  <c r="B112" i="62"/>
  <c r="B109" i="62"/>
  <c r="A109" i="62"/>
  <c r="C107" i="62"/>
  <c r="F106" i="62"/>
  <c r="D106" i="62"/>
  <c r="B106" i="62"/>
  <c r="A106" i="62"/>
  <c r="C104" i="62"/>
  <c r="F103" i="62"/>
  <c r="D103" i="62"/>
  <c r="B103" i="62"/>
  <c r="A103" i="62"/>
  <c r="C101" i="62"/>
  <c r="K11" i="62"/>
  <c r="G100" i="62"/>
  <c r="J11" i="62" s="1"/>
  <c r="F100" i="62"/>
  <c r="H11" i="62"/>
  <c r="D100" i="62"/>
  <c r="B100" i="62"/>
  <c r="A100" i="62"/>
  <c r="B62" i="62"/>
  <c r="B59" i="62"/>
  <c r="B56" i="62"/>
  <c r="B53" i="62"/>
  <c r="B50" i="62"/>
  <c r="B47" i="62"/>
  <c r="B44" i="62"/>
  <c r="B41" i="62"/>
  <c r="B38" i="62"/>
  <c r="B35" i="62"/>
  <c r="D33" i="62"/>
  <c r="C33" i="62"/>
  <c r="B32" i="62"/>
  <c r="D30" i="62"/>
  <c r="C30" i="62"/>
  <c r="B29" i="62"/>
  <c r="D27" i="62"/>
  <c r="C27" i="62"/>
  <c r="B26" i="62"/>
  <c r="D24" i="62"/>
  <c r="C24" i="62"/>
  <c r="B23" i="62"/>
  <c r="F21" i="62"/>
  <c r="F17" i="62" s="1"/>
  <c r="E21" i="62"/>
  <c r="E17" i="62" s="1"/>
  <c r="D21" i="62"/>
  <c r="C21" i="62"/>
  <c r="B20" i="62"/>
  <c r="C11" i="62"/>
  <c r="H65" i="71"/>
  <c r="H62" i="71"/>
  <c r="M4" i="62"/>
  <c r="H34" i="71" s="1"/>
  <c r="L4" i="62"/>
  <c r="H4" i="62"/>
  <c r="J4" i="62" s="1"/>
  <c r="H28" i="71" s="1"/>
  <c r="G4" i="62"/>
  <c r="H25" i="71" s="1"/>
  <c r="F4" i="62"/>
  <c r="H22" i="71" s="1"/>
  <c r="E4" i="62"/>
  <c r="H19" i="71" s="1"/>
  <c r="D4" i="62"/>
  <c r="H13" i="71" s="1"/>
  <c r="C4" i="62"/>
  <c r="H16" i="71" s="1"/>
  <c r="B4" i="62"/>
  <c r="F37" i="71"/>
  <c r="X1" i="71"/>
  <c r="O1" i="71"/>
  <c r="D120" i="51"/>
  <c r="E120" i="51" s="1"/>
  <c r="D119" i="51"/>
  <c r="E119" i="51" s="1"/>
  <c r="D118" i="51"/>
  <c r="E118" i="51" s="1"/>
  <c r="D117" i="51"/>
  <c r="E117" i="51" s="1"/>
  <c r="D116" i="51"/>
  <c r="E116" i="51" s="1"/>
  <c r="D115" i="51"/>
  <c r="E115" i="51" s="1"/>
  <c r="D114" i="51"/>
  <c r="E114" i="51" s="1"/>
  <c r="D113" i="51"/>
  <c r="E113" i="51" s="1"/>
  <c r="D112" i="51"/>
  <c r="E112" i="51" s="1"/>
  <c r="D111" i="51"/>
  <c r="E111" i="51" s="1"/>
  <c r="D110" i="51"/>
  <c r="E110" i="51" s="1"/>
  <c r="D109" i="51"/>
  <c r="E109" i="51" s="1"/>
  <c r="D108" i="51"/>
  <c r="E108" i="51" s="1"/>
  <c r="D107" i="51"/>
  <c r="E107" i="51" s="1"/>
  <c r="D106" i="51"/>
  <c r="E106" i="51" s="1"/>
  <c r="D105" i="51"/>
  <c r="E105" i="51" s="1"/>
  <c r="D104" i="51"/>
  <c r="E104" i="51" s="1"/>
  <c r="D103" i="51"/>
  <c r="E103" i="51" s="1"/>
  <c r="E102" i="51"/>
  <c r="D102" i="51"/>
  <c r="D101" i="51"/>
  <c r="E101" i="51" s="1"/>
  <c r="D100" i="51"/>
  <c r="E100" i="51" s="1"/>
  <c r="D99" i="51"/>
  <c r="E99" i="51" s="1"/>
  <c r="D98" i="51"/>
  <c r="E98" i="51" s="1"/>
  <c r="D97" i="51"/>
  <c r="E97" i="51" s="1"/>
  <c r="D96" i="51"/>
  <c r="E96" i="51" s="1"/>
  <c r="D95" i="51"/>
  <c r="E95" i="51" s="1"/>
  <c r="D94" i="51"/>
  <c r="E94" i="51" s="1"/>
  <c r="D93" i="51"/>
  <c r="E93" i="51" s="1"/>
  <c r="D92" i="51"/>
  <c r="E92" i="51" s="1"/>
  <c r="D91" i="51"/>
  <c r="E91" i="51" s="1"/>
  <c r="E90" i="51"/>
  <c r="D90" i="51"/>
  <c r="D89" i="51"/>
  <c r="E89" i="51" s="1"/>
  <c r="D88" i="51"/>
  <c r="E88" i="51" s="1"/>
  <c r="D87" i="51"/>
  <c r="E87" i="51" s="1"/>
  <c r="D86" i="51"/>
  <c r="E86" i="51" s="1"/>
  <c r="D85" i="51"/>
  <c r="E85" i="51" s="1"/>
  <c r="D84" i="51"/>
  <c r="E84" i="51" s="1"/>
  <c r="D83" i="51"/>
  <c r="E83" i="51" s="1"/>
  <c r="D82" i="51"/>
  <c r="E82" i="51" s="1"/>
  <c r="D81" i="51"/>
  <c r="E81" i="51" s="1"/>
  <c r="D80" i="51"/>
  <c r="E80" i="51" s="1"/>
  <c r="D79" i="51"/>
  <c r="E79" i="51" s="1"/>
  <c r="D78" i="51"/>
  <c r="E78" i="51" s="1"/>
  <c r="D77" i="51"/>
  <c r="E77" i="51" s="1"/>
  <c r="D76" i="51"/>
  <c r="E76" i="51" s="1"/>
  <c r="D75" i="51"/>
  <c r="E75" i="51" s="1"/>
  <c r="D74" i="51"/>
  <c r="E74" i="51" s="1"/>
  <c r="D73" i="51"/>
  <c r="E73" i="51" s="1"/>
  <c r="D72" i="51"/>
  <c r="E72" i="51" s="1"/>
  <c r="D71" i="51"/>
  <c r="E71" i="51" s="1"/>
  <c r="E70" i="51"/>
  <c r="D70" i="51"/>
  <c r="D69" i="51"/>
  <c r="E69" i="51" s="1"/>
  <c r="D68" i="51"/>
  <c r="E68" i="51" s="1"/>
  <c r="D67" i="51"/>
  <c r="E67" i="51" s="1"/>
  <c r="D66" i="51"/>
  <c r="E66" i="51" s="1"/>
  <c r="D65" i="51"/>
  <c r="E65" i="51" s="1"/>
  <c r="D64" i="51"/>
  <c r="E64" i="51" s="1"/>
  <c r="D63" i="51"/>
  <c r="E63" i="51" s="1"/>
  <c r="D62" i="51"/>
  <c r="E62" i="51" s="1"/>
  <c r="D61" i="51"/>
  <c r="E61" i="51" s="1"/>
  <c r="D60" i="51"/>
  <c r="E60" i="51" s="1"/>
  <c r="D59" i="51"/>
  <c r="E59" i="51" s="1"/>
  <c r="E58" i="51"/>
  <c r="D58" i="51"/>
  <c r="D57" i="51"/>
  <c r="E57" i="51" s="1"/>
  <c r="D56" i="51"/>
  <c r="E56" i="51" s="1"/>
  <c r="D55" i="51"/>
  <c r="E55" i="51" s="1"/>
  <c r="D54" i="51"/>
  <c r="E54" i="51" s="1"/>
  <c r="D53" i="51"/>
  <c r="E53" i="51" s="1"/>
  <c r="D52" i="51"/>
  <c r="E52" i="51" s="1"/>
  <c r="D51" i="51"/>
  <c r="E51" i="51" s="1"/>
  <c r="D50" i="51"/>
  <c r="E50" i="51" s="1"/>
  <c r="D49" i="51"/>
  <c r="E49" i="51" s="1"/>
  <c r="D48" i="51"/>
  <c r="E48" i="51" s="1"/>
  <c r="D47" i="51"/>
  <c r="E47" i="51" s="1"/>
  <c r="D46" i="51"/>
  <c r="E46" i="51" s="1"/>
  <c r="D45" i="51"/>
  <c r="E45" i="51" s="1"/>
  <c r="D44" i="51"/>
  <c r="E44" i="51" s="1"/>
  <c r="D43" i="51"/>
  <c r="E43" i="51" s="1"/>
  <c r="D42" i="51"/>
  <c r="E42" i="51" s="1"/>
  <c r="D41" i="51"/>
  <c r="E41" i="51" s="1"/>
  <c r="D40" i="51"/>
  <c r="E40" i="51" s="1"/>
  <c r="D39" i="51"/>
  <c r="E39" i="51" s="1"/>
  <c r="E38" i="51"/>
  <c r="D38" i="51"/>
  <c r="D37" i="51"/>
  <c r="E37" i="51" s="1"/>
  <c r="D36" i="51"/>
  <c r="E36" i="51" s="1"/>
  <c r="D35" i="51"/>
  <c r="E35" i="51" s="1"/>
  <c r="D34" i="51"/>
  <c r="E34" i="51" s="1"/>
  <c r="D33" i="51"/>
  <c r="E33" i="51" s="1"/>
  <c r="D32" i="51"/>
  <c r="E32" i="51" s="1"/>
  <c r="D31" i="51"/>
  <c r="E31" i="51" s="1"/>
  <c r="D30" i="51"/>
  <c r="E30" i="51" s="1"/>
  <c r="D29" i="51"/>
  <c r="E29" i="51" s="1"/>
  <c r="D28" i="51"/>
  <c r="E28" i="51" s="1"/>
  <c r="D27" i="51"/>
  <c r="E27" i="51" s="1"/>
  <c r="E26" i="51"/>
  <c r="D26" i="51"/>
  <c r="D25" i="51"/>
  <c r="E25" i="51" s="1"/>
  <c r="D24" i="51"/>
  <c r="E24" i="51" s="1"/>
  <c r="D23" i="51"/>
  <c r="E23" i="51" s="1"/>
  <c r="D22" i="51"/>
  <c r="E22" i="51" s="1"/>
  <c r="D21" i="51"/>
  <c r="E21" i="51" s="1"/>
  <c r="D20" i="51"/>
  <c r="E20" i="51" s="1"/>
  <c r="D19" i="51"/>
  <c r="E19" i="51" s="1"/>
  <c r="D18" i="51"/>
  <c r="E18" i="51" s="1"/>
  <c r="D17" i="51"/>
  <c r="E17" i="51" s="1"/>
  <c r="D16" i="51"/>
  <c r="E16" i="51" s="1"/>
  <c r="D15" i="51"/>
  <c r="E15" i="51" s="1"/>
  <c r="D14" i="51"/>
  <c r="E14" i="51" s="1"/>
  <c r="D13" i="51"/>
  <c r="E13" i="51" s="1"/>
  <c r="D12" i="51"/>
  <c r="E12" i="51" s="1"/>
  <c r="D11" i="51"/>
  <c r="E11" i="51" s="1"/>
  <c r="E10" i="51"/>
  <c r="E9" i="51"/>
  <c r="E8" i="51"/>
  <c r="E7" i="51"/>
  <c r="E6" i="51"/>
  <c r="E5" i="51"/>
  <c r="E4" i="51"/>
  <c r="E3" i="51"/>
  <c r="E2" i="51"/>
  <c r="E1" i="51"/>
  <c r="E156" i="53"/>
  <c r="N156" i="53" s="1"/>
  <c r="E155" i="53"/>
  <c r="N155" i="53" s="1"/>
  <c r="E154" i="53"/>
  <c r="N154" i="53" s="1"/>
  <c r="E153" i="53"/>
  <c r="N153" i="53" s="1"/>
  <c r="E152" i="53"/>
  <c r="N152" i="53" s="1"/>
  <c r="E151" i="53"/>
  <c r="N151" i="53" s="1"/>
  <c r="E150" i="53"/>
  <c r="N150" i="53" s="1"/>
  <c r="E149" i="53"/>
  <c r="N149" i="53" s="1"/>
  <c r="E148" i="53"/>
  <c r="N148" i="53" s="1"/>
  <c r="E147" i="53"/>
  <c r="N147" i="53" s="1"/>
  <c r="E146" i="53"/>
  <c r="N146" i="53" s="1"/>
  <c r="E145" i="53"/>
  <c r="N145" i="53" s="1"/>
  <c r="E144" i="53"/>
  <c r="N144" i="53" s="1"/>
  <c r="E143" i="53"/>
  <c r="N143" i="53" s="1"/>
  <c r="E142" i="53"/>
  <c r="N142" i="53" s="1"/>
  <c r="E141" i="53"/>
  <c r="N141" i="53" s="1"/>
  <c r="E140" i="53"/>
  <c r="N140" i="53" s="1"/>
  <c r="E139" i="53"/>
  <c r="N139" i="53" s="1"/>
  <c r="E138" i="53"/>
  <c r="N138" i="53" s="1"/>
  <c r="E137" i="53"/>
  <c r="N137" i="53" s="1"/>
  <c r="E136" i="53"/>
  <c r="N136" i="53" s="1"/>
  <c r="E135" i="53"/>
  <c r="N135" i="53" s="1"/>
  <c r="E134" i="53"/>
  <c r="N134" i="53" s="1"/>
  <c r="E133" i="53"/>
  <c r="N133" i="53" s="1"/>
  <c r="E132" i="53"/>
  <c r="N132" i="53" s="1"/>
  <c r="E131" i="53"/>
  <c r="N131" i="53" s="1"/>
  <c r="E130" i="53"/>
  <c r="N130" i="53" s="1"/>
  <c r="E129" i="53"/>
  <c r="N129" i="53" s="1"/>
  <c r="E128" i="53"/>
  <c r="N128" i="53" s="1"/>
  <c r="E127" i="53"/>
  <c r="N127" i="53" s="1"/>
  <c r="E126" i="53"/>
  <c r="N126" i="53" s="1"/>
  <c r="E125" i="53"/>
  <c r="N125" i="53" s="1"/>
  <c r="E124" i="53"/>
  <c r="N124" i="53" s="1"/>
  <c r="E123" i="53"/>
  <c r="N123" i="53" s="1"/>
  <c r="E122" i="53"/>
  <c r="N122" i="53" s="1"/>
  <c r="E121" i="53"/>
  <c r="N121" i="53" s="1"/>
  <c r="E120" i="53"/>
  <c r="N120" i="53" s="1"/>
  <c r="E119" i="53"/>
  <c r="N119" i="53" s="1"/>
  <c r="E118" i="53"/>
  <c r="N118" i="53" s="1"/>
  <c r="E117" i="53"/>
  <c r="N117" i="53" s="1"/>
  <c r="E116" i="53"/>
  <c r="N116" i="53" s="1"/>
  <c r="E115" i="53"/>
  <c r="N115" i="53" s="1"/>
  <c r="E114" i="53"/>
  <c r="N114" i="53" s="1"/>
  <c r="E113" i="53"/>
  <c r="N113" i="53" s="1"/>
  <c r="E112" i="53"/>
  <c r="N112" i="53" s="1"/>
  <c r="E111" i="53"/>
  <c r="N111" i="53" s="1"/>
  <c r="E110" i="53"/>
  <c r="N110" i="53" s="1"/>
  <c r="E109" i="53"/>
  <c r="N109" i="53" s="1"/>
  <c r="E108" i="53"/>
  <c r="N108" i="53" s="1"/>
  <c r="E107" i="53"/>
  <c r="N107" i="53" s="1"/>
  <c r="E106" i="53"/>
  <c r="N106" i="53" s="1"/>
  <c r="E105" i="53"/>
  <c r="N105" i="53" s="1"/>
  <c r="E104" i="53"/>
  <c r="N104" i="53" s="1"/>
  <c r="E103" i="53"/>
  <c r="N103" i="53" s="1"/>
  <c r="E102" i="53"/>
  <c r="N102" i="53" s="1"/>
  <c r="E101" i="53"/>
  <c r="N101" i="53" s="1"/>
  <c r="E100" i="53"/>
  <c r="N100" i="53" s="1"/>
  <c r="E99" i="53"/>
  <c r="N99" i="53" s="1"/>
  <c r="E98" i="53"/>
  <c r="N98" i="53" s="1"/>
  <c r="E97" i="53"/>
  <c r="N97" i="53" s="1"/>
  <c r="E96" i="53"/>
  <c r="N96" i="53" s="1"/>
  <c r="E95" i="53"/>
  <c r="N95" i="53" s="1"/>
  <c r="E94" i="53"/>
  <c r="N94" i="53" s="1"/>
  <c r="E93" i="53"/>
  <c r="N93" i="53" s="1"/>
  <c r="E92" i="53"/>
  <c r="N92" i="53" s="1"/>
  <c r="E91" i="53"/>
  <c r="N91" i="53" s="1"/>
  <c r="E90" i="53"/>
  <c r="N90" i="53" s="1"/>
  <c r="E89" i="53"/>
  <c r="N89" i="53" s="1"/>
  <c r="E88" i="53"/>
  <c r="N88" i="53" s="1"/>
  <c r="E87" i="53"/>
  <c r="N87" i="53" s="1"/>
  <c r="E86" i="53"/>
  <c r="N86" i="53" s="1"/>
  <c r="E85" i="53"/>
  <c r="N85" i="53" s="1"/>
  <c r="E84" i="53"/>
  <c r="N84" i="53" s="1"/>
  <c r="E83" i="53"/>
  <c r="N83" i="53" s="1"/>
  <c r="E82" i="53"/>
  <c r="N82" i="53" s="1"/>
  <c r="E81" i="53"/>
  <c r="N81" i="53" s="1"/>
  <c r="E80" i="53"/>
  <c r="N80" i="53" s="1"/>
  <c r="E79" i="53"/>
  <c r="N79" i="53" s="1"/>
  <c r="E78" i="53"/>
  <c r="N78" i="53" s="1"/>
  <c r="E77" i="53"/>
  <c r="N77" i="53" s="1"/>
  <c r="E76" i="53"/>
  <c r="N76" i="53" s="1"/>
  <c r="E75" i="53"/>
  <c r="N75" i="53" s="1"/>
  <c r="E74" i="53"/>
  <c r="N74" i="53" s="1"/>
  <c r="E73" i="53"/>
  <c r="N73" i="53" s="1"/>
  <c r="E72" i="53"/>
  <c r="N72" i="53" s="1"/>
  <c r="E71" i="53"/>
  <c r="N71" i="53" s="1"/>
  <c r="E70" i="53"/>
  <c r="N70" i="53" s="1"/>
  <c r="E69" i="53"/>
  <c r="N69" i="53" s="1"/>
  <c r="E68" i="53"/>
  <c r="N68" i="53" s="1"/>
  <c r="E67" i="53"/>
  <c r="N67" i="53" s="1"/>
  <c r="E66" i="53"/>
  <c r="N66" i="53" s="1"/>
  <c r="E65" i="53"/>
  <c r="N65" i="53" s="1"/>
  <c r="E64" i="53"/>
  <c r="N64" i="53" s="1"/>
  <c r="E63" i="53"/>
  <c r="N63" i="53" s="1"/>
  <c r="E62" i="53"/>
  <c r="N62" i="53" s="1"/>
  <c r="E61" i="53"/>
  <c r="N61" i="53" s="1"/>
  <c r="E60" i="53"/>
  <c r="N60" i="53" s="1"/>
  <c r="E59" i="53"/>
  <c r="N59" i="53" s="1"/>
  <c r="E58" i="53"/>
  <c r="N58" i="53" s="1"/>
  <c r="E57" i="53"/>
  <c r="N57" i="53" s="1"/>
  <c r="E56" i="53"/>
  <c r="N56" i="53" s="1"/>
  <c r="E55" i="53"/>
  <c r="N55" i="53" s="1"/>
  <c r="E54" i="53"/>
  <c r="N54" i="53" s="1"/>
  <c r="E53" i="53"/>
  <c r="N53" i="53" s="1"/>
  <c r="E52" i="53"/>
  <c r="N52" i="53" s="1"/>
  <c r="E51" i="53"/>
  <c r="N51" i="53" s="1"/>
  <c r="E50" i="53"/>
  <c r="N50" i="53" s="1"/>
  <c r="E49" i="53"/>
  <c r="N49" i="53" s="1"/>
  <c r="E48" i="53"/>
  <c r="N48" i="53" s="1"/>
  <c r="E47" i="53"/>
  <c r="N47" i="53" s="1"/>
  <c r="E46" i="53"/>
  <c r="N46" i="53" s="1"/>
  <c r="E45" i="53"/>
  <c r="N45" i="53" s="1"/>
  <c r="E44" i="53"/>
  <c r="N44" i="53" s="1"/>
  <c r="E43" i="53"/>
  <c r="N43" i="53" s="1"/>
  <c r="E42" i="53"/>
  <c r="N42" i="53" s="1"/>
  <c r="E41" i="53"/>
  <c r="N41" i="53" s="1"/>
  <c r="E40" i="53"/>
  <c r="N40" i="53" s="1"/>
  <c r="E39" i="53"/>
  <c r="N39" i="53" s="1"/>
  <c r="E38" i="53"/>
  <c r="N38" i="53" s="1"/>
  <c r="E37" i="53"/>
  <c r="N37" i="53" s="1"/>
  <c r="E36" i="53"/>
  <c r="N36" i="53" s="1"/>
  <c r="E35" i="53"/>
  <c r="N35" i="53" s="1"/>
  <c r="E34" i="53"/>
  <c r="N34" i="53" s="1"/>
  <c r="E33" i="53"/>
  <c r="N33" i="53" s="1"/>
  <c r="E32" i="53"/>
  <c r="N32" i="53" s="1"/>
  <c r="E31" i="53"/>
  <c r="N31" i="53" s="1"/>
  <c r="E30" i="53"/>
  <c r="N30" i="53" s="1"/>
  <c r="E29" i="53"/>
  <c r="N29" i="53" s="1"/>
  <c r="E28" i="53"/>
  <c r="N28" i="53" s="1"/>
  <c r="E27" i="53"/>
  <c r="N27" i="53" s="1"/>
  <c r="E26" i="53"/>
  <c r="N26" i="53" s="1"/>
  <c r="E25" i="53"/>
  <c r="N25" i="53" s="1"/>
  <c r="E24" i="53"/>
  <c r="N24" i="53" s="1"/>
  <c r="E23" i="53"/>
  <c r="N23" i="53" s="1"/>
  <c r="E22" i="53"/>
  <c r="N22" i="53" s="1"/>
  <c r="E21" i="53"/>
  <c r="N21" i="53" s="1"/>
  <c r="E20" i="53"/>
  <c r="N20" i="53" s="1"/>
  <c r="E19" i="53"/>
  <c r="N19" i="53" s="1"/>
  <c r="E18" i="53"/>
  <c r="N18" i="53" s="1"/>
  <c r="E17" i="53"/>
  <c r="N17" i="53" s="1"/>
  <c r="E16" i="53"/>
  <c r="N16" i="53" s="1"/>
  <c r="E15" i="53"/>
  <c r="N15" i="53" s="1"/>
  <c r="E14" i="53"/>
  <c r="N14" i="53" s="1"/>
  <c r="E13" i="53"/>
  <c r="N13" i="53" s="1"/>
  <c r="E12" i="53"/>
  <c r="N12" i="53" s="1"/>
  <c r="E11" i="53"/>
  <c r="E10" i="53"/>
  <c r="N10" i="53" s="1"/>
  <c r="Q4" i="53"/>
  <c r="O4" i="53"/>
  <c r="O3" i="53"/>
  <c r="C30" i="31"/>
  <c r="C27" i="31"/>
  <c r="B27" i="31"/>
  <c r="D26" i="31"/>
  <c r="D25" i="31"/>
  <c r="D23" i="31"/>
  <c r="D22" i="31"/>
  <c r="L21" i="31"/>
  <c r="I21" i="31" s="1"/>
  <c r="D21" i="31"/>
  <c r="D20" i="31"/>
  <c r="D19" i="31"/>
  <c r="D18" i="31"/>
  <c r="C14" i="31"/>
  <c r="B14" i="31"/>
  <c r="C29" i="31" s="1"/>
  <c r="D13" i="31"/>
  <c r="D12" i="31"/>
  <c r="D11" i="31"/>
  <c r="D10" i="31"/>
  <c r="D9" i="31"/>
  <c r="D8" i="31"/>
  <c r="D7" i="31"/>
  <c r="D6" i="31"/>
  <c r="D5" i="31"/>
  <c r="C1" i="48"/>
  <c r="D1" i="31" s="1"/>
  <c r="C1" i="52" s="1"/>
  <c r="E1" i="53" s="1"/>
  <c r="E2" i="50"/>
  <c r="D3" i="52" s="1"/>
  <c r="P4" i="62" l="1"/>
  <c r="P2" i="55" s="1"/>
  <c r="L22" i="62"/>
  <c r="L21" i="62"/>
  <c r="E2" i="48"/>
  <c r="G2" i="31" s="1"/>
  <c r="H2" i="53"/>
  <c r="C31" i="31"/>
  <c r="S38" i="71"/>
  <c r="I21" i="62"/>
  <c r="I23" i="62"/>
  <c r="X49" i="71"/>
  <c r="S40" i="71"/>
  <c r="T77" i="71" s="1"/>
  <c r="B17" i="62"/>
  <c r="H17" i="62" s="1"/>
  <c r="S32" i="71"/>
  <c r="G11" i="62"/>
  <c r="S28" i="71"/>
  <c r="I11" i="62"/>
  <c r="S52" i="71"/>
  <c r="S36" i="71"/>
  <c r="H68" i="71"/>
  <c r="F11" i="62"/>
  <c r="S20" i="71"/>
  <c r="X61" i="71"/>
  <c r="S24" i="71"/>
  <c r="S44" i="71"/>
  <c r="S58" i="71"/>
  <c r="S22" i="71"/>
  <c r="S34" i="71"/>
  <c r="S46" i="71"/>
  <c r="S60" i="71"/>
  <c r="C17" i="62"/>
  <c r="E11" i="62"/>
  <c r="B11" i="62"/>
  <c r="H59" i="71"/>
  <c r="D17" i="62"/>
  <c r="Q5" i="53"/>
  <c r="B6" i="53" s="1"/>
  <c r="O5" i="53"/>
  <c r="B5" i="53" s="1"/>
  <c r="Q3" i="53"/>
  <c r="O7" i="53"/>
  <c r="E5" i="53" s="1"/>
  <c r="Q7" i="53"/>
  <c r="E6" i="53" s="1"/>
  <c r="N11" i="53"/>
  <c r="Q6" i="53"/>
  <c r="C6" i="53" s="1"/>
  <c r="O6" i="53"/>
  <c r="C5" i="53" s="1"/>
  <c r="I25" i="62" l="1"/>
  <c r="P3" i="55" s="1"/>
  <c r="I17" i="62"/>
  <c r="U6" i="55"/>
  <c r="L25" i="62"/>
  <c r="U2" i="55"/>
  <c r="P8" i="55"/>
  <c r="C10" i="62"/>
  <c r="P73" i="71"/>
  <c r="P68" i="71"/>
  <c r="X35" i="71"/>
  <c r="X20" i="71"/>
  <c r="H37" i="71"/>
  <c r="J37" i="71" s="1"/>
  <c r="B7" i="53"/>
  <c r="E7" i="53"/>
  <c r="G6" i="53"/>
  <c r="C7" i="53"/>
  <c r="G5" i="53"/>
  <c r="X77" i="71" l="1"/>
  <c r="U7" i="55"/>
  <c r="F75" i="71"/>
  <c r="H53" i="71"/>
  <c r="P9" i="55"/>
  <c r="D10" i="62"/>
  <c r="K17" i="62" s="1"/>
  <c r="O11" i="62" l="1"/>
  <c r="Q10" i="62" s="1"/>
  <c r="P7" i="55"/>
  <c r="U5" i="55"/>
  <c r="Q4" i="62"/>
  <c r="U4" i="55" s="1"/>
  <c r="H56" i="71"/>
  <c r="H51" i="71" l="1"/>
  <c r="U9" i="55"/>
  <c r="N21" i="62"/>
  <c r="U3" i="55"/>
  <c r="K22" i="62"/>
  <c r="K25" i="62" s="1"/>
  <c r="P4" i="55"/>
  <c r="H71" i="71" l="1"/>
  <c r="J71" i="71" s="1"/>
  <c r="P5" i="55"/>
  <c r="X81" i="71"/>
  <c r="F77" i="71" l="1"/>
  <c r="F76" i="7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H291101-08</author>
  </authors>
  <commentList>
    <comment ref="O1" authorId="0" shapeId="0" xr:uid="{A5105614-E12F-4583-9FC6-F9B0829D1560}">
      <text>
        <r>
          <rPr>
            <b/>
            <sz val="11"/>
            <color indexed="20"/>
            <rFont val="MS P ゴシック"/>
            <family val="3"/>
            <charset val="128"/>
          </rPr>
          <t>【通帳で管理</t>
        </r>
        <r>
          <rPr>
            <b/>
            <sz val="9"/>
            <color indexed="20"/>
            <rFont val="MS P ゴシック"/>
            <family val="3"/>
            <charset val="128"/>
          </rPr>
          <t>（入金・支出・現金残・口座入金額等</t>
        </r>
        <r>
          <rPr>
            <b/>
            <sz val="8"/>
            <color indexed="20"/>
            <rFont val="MS P ゴシック"/>
            <family val="3"/>
            <charset val="128"/>
          </rPr>
          <t>）</t>
        </r>
        <r>
          <rPr>
            <b/>
            <sz val="11"/>
            <color indexed="20"/>
            <rFont val="MS P ゴシック"/>
            <family val="3"/>
            <charset val="128"/>
          </rPr>
          <t xml:space="preserve">】
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※通帳残高・現金残高・支出済み額・口座入金額を確認できます。（下記の通り選択してもらう必要があります。
※確認するには、
①入金⇒通帳預入（現金収入を口座に入ります）
②支出⇒通帳払出額(口座から現金化したもの）
③支出⇒対象事業に支出（支出済み額）
記入例
●（会費として50,000円収入があった場合）
口座入金例：収入/支出欄に【入金】を選び、科目欄に
　　　　　　【通帳預入」を選び、【収入金額欄】に50,000円
　　　　　　　と打ち込むと、口座に金額が入る。
●（対象事業　教養講座で講師に謝金を支払う場合）　
口座支出例：1) 収入/支出欄に【支出】を選び、科目欄に
　　　　　　「通帳払出額」を選び、通帳から払い戻しする
　　　　　　金額を「支払金額」に打ち込む、と【現金残高】
　　　　　　が50,000円となります。
　　　　　　2) 収入/支出欄に【支出】を選び、科目覧に【対象事業】⇒細科目欄に【事業費A】⇒支出対象欄に【講師謝金】
を選び、⇒摘要欄に「支出内容を記載】⇒支払金額欄に50,000円と打ち込む。
</t>
        </r>
      </text>
    </comment>
    <comment ref="T1" authorId="0" shapeId="0" xr:uid="{70746706-361D-48B4-A853-EE815ABD0B1A}">
      <text>
        <r>
          <rPr>
            <b/>
            <sz val="11"/>
            <color indexed="10"/>
            <rFont val="MS P ゴシック"/>
            <family val="3"/>
            <charset val="128"/>
          </rPr>
          <t>【簡単に収入・支出で管理する場合】</t>
        </r>
        <r>
          <rPr>
            <sz val="9"/>
            <color indexed="81"/>
            <rFont val="MS P ゴシック"/>
            <family val="3"/>
            <charset val="128"/>
          </rPr>
          <t xml:space="preserve">
収入の金額・支出の金額を打ち込むと、【支出済み額】と【現金残額】に金額が加算されます。
【記入例】
1)会費の収入が50,000円あった場合。
　収入/支出覧に【収入】⇒科目欄に【会費】を選び⇒収入金額欄に
　収入金額に50,000円と打ち込む。
2)講師謝金20,000円支払った場合。
　収入/支出欄に【支出】を選び⇒科目覧で、【対象事業】を選び⇒細科目欄に【事業費A】を選び⇒支出対象欄に【謝金・謝礼】を選び⇒摘要欄に【支出内容を記載】⇒支払金額に20,000円と打ち込む。
</t>
        </r>
      </text>
    </comment>
    <comment ref="E2" authorId="0" shapeId="0" xr:uid="{E68A3105-CA0B-4B69-8AE9-FEC268C534B6}">
      <text>
        <r>
          <rPr>
            <b/>
            <sz val="9"/>
            <color indexed="81"/>
            <rFont val="MS P ゴシック"/>
            <family val="3"/>
            <charset val="128"/>
          </rPr>
          <t>消さないで。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H291101-08</author>
    <author>佐藤　爽子</author>
  </authors>
  <commentList>
    <comment ref="E1" authorId="0" shapeId="0" xr:uid="{5E9488CB-C0FD-445C-882A-AE61174994AD}">
      <text>
        <r>
          <rPr>
            <b/>
            <sz val="16"/>
            <color indexed="81"/>
            <rFont val="MS P ゴシック"/>
            <family val="3"/>
            <charset val="128"/>
          </rPr>
          <t>年度を入力</t>
        </r>
      </text>
    </comment>
    <comment ref="K1" authorId="0" shapeId="0" xr:uid="{FCDE2A02-F915-41E1-84B0-F0E41F591BE8}">
      <text>
        <r>
          <rPr>
            <b/>
            <sz val="9"/>
            <color indexed="81"/>
            <rFont val="MS P ゴシック"/>
            <family val="3"/>
            <charset val="128"/>
          </rPr>
          <t>決算書か予算書を選んでください。</t>
        </r>
      </text>
    </comment>
    <comment ref="B3" authorId="0" shapeId="0" xr:uid="{16DCD99C-5637-4DB7-86AF-21CB4E00E5B3}">
      <text>
        <r>
          <rPr>
            <b/>
            <sz val="14"/>
            <color indexed="81"/>
            <rFont val="MS P ゴシック"/>
            <family val="3"/>
            <charset val="128"/>
          </rPr>
          <t>クラブ名入力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</text>
    </comment>
    <comment ref="J3" authorId="0" shapeId="0" xr:uid="{F6CD9B91-7AEE-46EF-A83C-D3722BDA65CA}">
      <text>
        <r>
          <rPr>
            <b/>
            <sz val="14"/>
            <color indexed="81"/>
            <rFont val="MS P ゴシック"/>
            <family val="3"/>
            <charset val="128"/>
          </rPr>
          <t>会員数を入力</t>
        </r>
      </text>
    </comment>
    <comment ref="N3" authorId="0" shapeId="0" xr:uid="{4EA32771-7ABA-419D-B0F7-34934D4016FF}">
      <text>
        <r>
          <rPr>
            <b/>
            <sz val="9"/>
            <color indexed="81"/>
            <rFont val="MS P ゴシック"/>
            <family val="3"/>
            <charset val="128"/>
          </rPr>
          <t>９と表記の部分はリンクなので、入力不要です。</t>
        </r>
      </text>
    </comment>
    <comment ref="N6" authorId="1" shapeId="0" xr:uid="{00000000-0006-0000-06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補助金の根拠となりますので，「領収書」または「出納簿」の写しを提出願います</t>
        </r>
      </text>
    </comment>
    <comment ref="F8" authorId="0" shapeId="0" xr:uid="{48E328E2-ADFB-40E7-A309-C042517365B0}">
      <text>
        <r>
          <rPr>
            <sz val="14"/>
            <color indexed="81"/>
            <rFont val="MS P ゴシック"/>
            <family val="3"/>
            <charset val="128"/>
          </rPr>
          <t>予算額は、手入力となります。</t>
        </r>
      </text>
    </comment>
    <comment ref="T80" authorId="0" shapeId="0" xr:uid="{D90F442E-294D-4F22-8F57-F449BD4F87FA}">
      <text>
        <r>
          <rPr>
            <b/>
            <sz val="20"/>
            <color indexed="81"/>
            <rFont val="MS P ゴシック"/>
            <family val="3"/>
            <charset val="128"/>
          </rPr>
          <t>【食糧費計算表】
　人数：全参加者（名）
食料費を支出した中で、一番多く参加された事業の「参加者人数」を入力。</t>
        </r>
      </text>
    </comment>
    <comment ref="T82" authorId="0" shapeId="0" xr:uid="{CB11C60C-BA50-4653-B587-791DA8A9A508}">
      <text>
        <r>
          <rPr>
            <b/>
            <sz val="20"/>
            <color indexed="81"/>
            <rFont val="MS P ゴシック"/>
            <family val="3"/>
            <charset val="128"/>
          </rPr>
          <t>【食糧費計算表】
　人数：事務局（名）
食料費を支出した中で、一番多く参加された事業の「事務局」数を入力。</t>
        </r>
        <r>
          <rPr>
            <sz val="20"/>
            <color indexed="81"/>
            <rFont val="MS P ゴシック"/>
            <family val="3"/>
            <charset val="128"/>
          </rPr>
          <t xml:space="preserve">
</t>
        </r>
      </text>
    </comment>
    <comment ref="X83" authorId="0" shapeId="0" xr:uid="{389DD50B-E99C-41E8-BA13-332BF504F2E8}">
      <text>
        <r>
          <rPr>
            <b/>
            <sz val="20"/>
            <color indexed="81"/>
            <rFont val="MS P ゴシック"/>
            <family val="3"/>
            <charset val="128"/>
          </rPr>
          <t>【市補助金額】
会員数の枠に「会員数」を入力すれば、市補助金額が自動で計算されます。</t>
        </r>
        <r>
          <rPr>
            <b/>
            <sz val="22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<sst xmlns="http://schemas.openxmlformats.org/spreadsheetml/2006/main" count="1395" uniqueCount="744">
  <si>
    <t>6月</t>
  </si>
  <si>
    <t>7月</t>
  </si>
  <si>
    <t>8月</t>
  </si>
  <si>
    <t>9月</t>
  </si>
  <si>
    <t>10月</t>
  </si>
  <si>
    <t>11月</t>
  </si>
  <si>
    <t>12月</t>
  </si>
  <si>
    <t>事     業     内     容</t>
    <rPh sb="0" eb="1">
      <t>コト</t>
    </rPh>
    <rPh sb="6" eb="7">
      <t>ギョウ</t>
    </rPh>
    <rPh sb="12" eb="13">
      <t>ウチ</t>
    </rPh>
    <rPh sb="18" eb="19">
      <t>カタチ</t>
    </rPh>
    <phoneticPr fontId="3"/>
  </si>
  <si>
    <t>自治会補助金</t>
    <rPh sb="0" eb="3">
      <t>ジチカイ</t>
    </rPh>
    <rPh sb="3" eb="6">
      <t>ホジョキン</t>
    </rPh>
    <phoneticPr fontId="3"/>
  </si>
  <si>
    <t>参加負担金</t>
    <rPh sb="0" eb="2">
      <t>サンカ</t>
    </rPh>
    <rPh sb="2" eb="5">
      <t>フタンキン</t>
    </rPh>
    <phoneticPr fontId="3"/>
  </si>
  <si>
    <t>（収   入）</t>
    <rPh sb="1" eb="6">
      <t>シュウニュウ</t>
    </rPh>
    <phoneticPr fontId="3"/>
  </si>
  <si>
    <t>科    目</t>
    <rPh sb="0" eb="6">
      <t>カモク</t>
    </rPh>
    <phoneticPr fontId="3"/>
  </si>
  <si>
    <t>市 補 助 金</t>
    <rPh sb="0" eb="1">
      <t>シ</t>
    </rPh>
    <rPh sb="2" eb="7">
      <t>ホジョキン</t>
    </rPh>
    <phoneticPr fontId="3"/>
  </si>
  <si>
    <t>社協補助金</t>
    <rPh sb="0" eb="2">
      <t>シャキョウ</t>
    </rPh>
    <rPh sb="2" eb="5">
      <t>ホジョキン</t>
    </rPh>
    <phoneticPr fontId="3"/>
  </si>
  <si>
    <t>収 入 合 計</t>
    <rPh sb="0" eb="3">
      <t>シュウニュウ</t>
    </rPh>
    <rPh sb="4" eb="7">
      <t>ゴウケイ</t>
    </rPh>
    <phoneticPr fontId="3"/>
  </si>
  <si>
    <t>（支   出）</t>
    <rPh sb="1" eb="6">
      <t>シシュツ</t>
    </rPh>
    <phoneticPr fontId="3"/>
  </si>
  <si>
    <t>支 出 合 計</t>
    <rPh sb="0" eb="3">
      <t>シシュツ</t>
    </rPh>
    <rPh sb="4" eb="7">
      <t>ゴウケイ</t>
    </rPh>
    <phoneticPr fontId="3"/>
  </si>
  <si>
    <t>収入合計</t>
    <rPh sb="0" eb="2">
      <t>シュウニュウ</t>
    </rPh>
    <rPh sb="2" eb="4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</si>
  <si>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</si>
  <si>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差引残高</t>
    <rPh sb="0" eb="4">
      <t>サシヒキザンダカ</t>
    </rPh>
    <phoneticPr fontId="3"/>
  </si>
  <si>
    <t>5月</t>
    <rPh sb="0" eb="2">
      <t>５ガツ</t>
    </rPh>
    <phoneticPr fontId="3"/>
  </si>
  <si>
    <t>2月</t>
    <rPh sb="0" eb="2">
      <t>２ガツ</t>
    </rPh>
    <phoneticPr fontId="3"/>
  </si>
  <si>
    <t>3月</t>
    <rPh sb="0" eb="2">
      <t>３ガツ</t>
    </rPh>
    <phoneticPr fontId="3"/>
  </si>
  <si>
    <t>前年度予算額</t>
    <rPh sb="0" eb="3">
      <t>ゼンネンド</t>
    </rPh>
    <rPh sb="3" eb="6">
      <t>ヨサンガク</t>
    </rPh>
    <phoneticPr fontId="3"/>
  </si>
  <si>
    <t>本年度予算額</t>
    <rPh sb="0" eb="3">
      <t>ホンネンド</t>
    </rPh>
    <rPh sb="3" eb="6">
      <t>ヨサンガク</t>
    </rPh>
    <phoneticPr fontId="3"/>
  </si>
  <si>
    <t>減は△印，単位　円</t>
    <rPh sb="0" eb="1">
      <t>ゲン</t>
    </rPh>
    <rPh sb="3" eb="4">
      <t>シルシ</t>
    </rPh>
    <rPh sb="5" eb="7">
      <t>タンイ</t>
    </rPh>
    <rPh sb="8" eb="9">
      <t>エン</t>
    </rPh>
    <phoneticPr fontId="3"/>
  </si>
  <si>
    <t>比較増減</t>
    <rPh sb="0" eb="2">
      <t>ヒカク</t>
    </rPh>
    <rPh sb="2" eb="4">
      <t>ゾウゲン</t>
    </rPh>
    <phoneticPr fontId="3"/>
  </si>
  <si>
    <t>摘      要</t>
    <rPh sb="0" eb="8">
      <t>テキヨウ</t>
    </rPh>
    <phoneticPr fontId="3"/>
  </si>
  <si>
    <t>円</t>
    <rPh sb="0" eb="1">
      <t>エン</t>
    </rPh>
    <phoneticPr fontId="3"/>
  </si>
  <si>
    <t>会         費</t>
    <rPh sb="0" eb="1">
      <t>カイ</t>
    </rPh>
    <rPh sb="10" eb="11">
      <t>ヒ</t>
    </rPh>
    <phoneticPr fontId="3"/>
  </si>
  <si>
    <t>寄    付    金</t>
    <rPh sb="0" eb="1">
      <t>ヤドリキ</t>
    </rPh>
    <rPh sb="5" eb="6">
      <t>ヅケ</t>
    </rPh>
    <rPh sb="10" eb="11">
      <t>キン</t>
    </rPh>
    <phoneticPr fontId="3"/>
  </si>
  <si>
    <t>雑    収　 入</t>
    <rPh sb="0" eb="1">
      <t>ザツ</t>
    </rPh>
    <rPh sb="5" eb="6">
      <t>オサム</t>
    </rPh>
    <rPh sb="8" eb="9">
      <t>イリ</t>
    </rPh>
    <phoneticPr fontId="3"/>
  </si>
  <si>
    <t>繰    越    金</t>
    <rPh sb="0" eb="1">
      <t>クリ</t>
    </rPh>
    <rPh sb="5" eb="6">
      <t>コシ</t>
    </rPh>
    <rPh sb="10" eb="11">
      <t>カネ</t>
    </rPh>
    <phoneticPr fontId="3"/>
  </si>
  <si>
    <t>事   務   費</t>
    <rPh sb="0" eb="1">
      <t>コト</t>
    </rPh>
    <rPh sb="4" eb="5">
      <t>ツトム</t>
    </rPh>
    <rPh sb="8" eb="9">
      <t>ヒ</t>
    </rPh>
    <phoneticPr fontId="3"/>
  </si>
  <si>
    <t>事   業   費</t>
    <rPh sb="0" eb="1">
      <t>コト</t>
    </rPh>
    <rPh sb="4" eb="5">
      <t>ギョウ</t>
    </rPh>
    <rPh sb="8" eb="9">
      <t>ヒ</t>
    </rPh>
    <phoneticPr fontId="3"/>
  </si>
  <si>
    <t>会   議   費</t>
    <rPh sb="0" eb="1">
      <t>カイ</t>
    </rPh>
    <rPh sb="4" eb="5">
      <t>ギ</t>
    </rPh>
    <rPh sb="8" eb="9">
      <t>ヒ</t>
    </rPh>
    <phoneticPr fontId="3"/>
  </si>
  <si>
    <t>負   担   金</t>
    <rPh sb="0" eb="1">
      <t>フ</t>
    </rPh>
    <rPh sb="4" eb="5">
      <t>タン</t>
    </rPh>
    <rPh sb="8" eb="9">
      <t>カネ</t>
    </rPh>
    <phoneticPr fontId="3"/>
  </si>
  <si>
    <t>慶   弔   費</t>
    <rPh sb="0" eb="1">
      <t>ケイ</t>
    </rPh>
    <rPh sb="4" eb="5">
      <t>トムラ</t>
    </rPh>
    <rPh sb="8" eb="9">
      <t>ヒ</t>
    </rPh>
    <phoneticPr fontId="3"/>
  </si>
  <si>
    <t>４月</t>
    <rPh sb="1" eb="2">
      <t>ガツ</t>
    </rPh>
    <phoneticPr fontId="3"/>
  </si>
  <si>
    <t>1月</t>
    <rPh sb="0" eb="2">
      <t>１ガツ</t>
    </rPh>
    <phoneticPr fontId="3"/>
  </si>
  <si>
    <t>一律10,000円</t>
    <rPh sb="0" eb="2">
      <t>イチリツ</t>
    </rPh>
    <rPh sb="4" eb="9">
      <t>０００エン</t>
    </rPh>
    <phoneticPr fontId="3"/>
  </si>
  <si>
    <t>１名あたり</t>
    <rPh sb="1" eb="2">
      <t>メイ</t>
    </rPh>
    <phoneticPr fontId="3"/>
  </si>
  <si>
    <t>×</t>
    <phoneticPr fontId="3"/>
  </si>
  <si>
    <t>名）</t>
    <rPh sb="0" eb="1">
      <t>メイ</t>
    </rPh>
    <phoneticPr fontId="3"/>
  </si>
  <si>
    <t>×</t>
    <phoneticPr fontId="3"/>
  </si>
  <si>
    <t>52,000円＋（</t>
    <rPh sb="6" eb="7">
      <t>エン</t>
    </rPh>
    <phoneticPr fontId="3"/>
  </si>
  <si>
    <t>名</t>
    <rPh sb="0" eb="1">
      <t>メイ</t>
    </rPh>
    <phoneticPr fontId="3"/>
  </si>
  <si>
    <t>クラブ名：</t>
    <rPh sb="3" eb="4">
      <t>メイ</t>
    </rPh>
    <phoneticPr fontId="3"/>
  </si>
  <si>
    <t>月</t>
    <phoneticPr fontId="3"/>
  </si>
  <si>
    <t>前年度繰越金</t>
    <rPh sb="0" eb="3">
      <t>ゼンネンド</t>
    </rPh>
    <rPh sb="3" eb="5">
      <t>クリコシ</t>
    </rPh>
    <rPh sb="5" eb="6">
      <t>キン</t>
    </rPh>
    <phoneticPr fontId="3"/>
  </si>
  <si>
    <t>年度会員名簿</t>
    <rPh sb="0" eb="2">
      <t>ネンド</t>
    </rPh>
    <rPh sb="2" eb="4">
      <t>カイイン</t>
    </rPh>
    <rPh sb="4" eb="6">
      <t>メイボ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</si>
  <si>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</si>
  <si>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</si>
  <si>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NO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</si>
  <si>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</si>
  <si>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</si>
  <si>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</si>
  <si>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－</t>
    <phoneticPr fontId="3"/>
  </si>
  <si>
    <t>６９歳以下</t>
    <rPh sb="2" eb="3">
      <t>サイ</t>
    </rPh>
    <rPh sb="3" eb="5">
      <t>イカ</t>
    </rPh>
    <phoneticPr fontId="3"/>
  </si>
  <si>
    <t>性別</t>
    <rPh sb="0" eb="2">
      <t>セイベツ</t>
    </rPh>
    <phoneticPr fontId="3"/>
  </si>
  <si>
    <t>７０歳～７９歳</t>
    <rPh sb="2" eb="3">
      <t>サイ</t>
    </rPh>
    <rPh sb="6" eb="7">
      <t>サイ</t>
    </rPh>
    <phoneticPr fontId="3"/>
  </si>
  <si>
    <t>８０歳以上</t>
    <rPh sb="2" eb="5">
      <t>サイイジョウ</t>
    </rPh>
    <phoneticPr fontId="3"/>
  </si>
  <si>
    <t>男総数</t>
    <rPh sb="0" eb="1">
      <t>オトコ</t>
    </rPh>
    <rPh sb="1" eb="3">
      <t>ソウスウ</t>
    </rPh>
    <phoneticPr fontId="3"/>
  </si>
  <si>
    <t>女総数</t>
    <rPh sb="0" eb="1">
      <t>オンナ</t>
    </rPh>
    <rPh sb="1" eb="3">
      <t>ソウスウ</t>
    </rPh>
    <phoneticPr fontId="3"/>
  </si>
  <si>
    <t>会員数</t>
    <rPh sb="0" eb="3">
      <t>カイインスウ</t>
    </rPh>
    <phoneticPr fontId="3"/>
  </si>
  <si>
    <t>69以下</t>
    <rPh sb="2" eb="4">
      <t>イカ</t>
    </rPh>
    <phoneticPr fontId="3"/>
  </si>
  <si>
    <t>計</t>
    <rPh sb="0" eb="1">
      <t>ケイ</t>
    </rPh>
    <phoneticPr fontId="3"/>
  </si>
  <si>
    <t>合　　計</t>
    <rPh sb="0" eb="1">
      <t>ゴウ</t>
    </rPh>
    <rPh sb="3" eb="4">
      <t>ケイ</t>
    </rPh>
    <phoneticPr fontId="3"/>
  </si>
  <si>
    <t>年度事業報告書</t>
    <rPh sb="0" eb="2">
      <t>ネンド</t>
    </rPh>
    <rPh sb="2" eb="4">
      <t>ジギョウ</t>
    </rPh>
    <rPh sb="4" eb="6">
      <t>ホウコク</t>
    </rPh>
    <rPh sb="6" eb="7">
      <t>ショ</t>
    </rPh>
    <phoneticPr fontId="3"/>
  </si>
  <si>
    <t>年度事業計画書</t>
    <rPh sb="0" eb="2">
      <t>ネンド</t>
    </rPh>
    <rPh sb="2" eb="4">
      <t>ジギョウ</t>
    </rPh>
    <rPh sb="4" eb="6">
      <t>ケイカク</t>
    </rPh>
    <rPh sb="6" eb="7">
      <t>ショ</t>
    </rPh>
    <phoneticPr fontId="3"/>
  </si>
  <si>
    <t>年度事業予算書</t>
    <rPh sb="0" eb="2">
      <t>ネンド</t>
    </rPh>
    <rPh sb="2" eb="4">
      <t>ジギョウ</t>
    </rPh>
    <rPh sb="4" eb="7">
      <t>ヨサンショ</t>
    </rPh>
    <phoneticPr fontId="3"/>
  </si>
  <si>
    <t>氏　　名</t>
    <rPh sb="0" eb="1">
      <t>シ</t>
    </rPh>
    <rPh sb="3" eb="4">
      <t>メイ</t>
    </rPh>
    <phoneticPr fontId="3"/>
  </si>
  <si>
    <t>電　　話</t>
    <rPh sb="0" eb="1">
      <t>デン</t>
    </rPh>
    <rPh sb="3" eb="4">
      <t>ハナシ</t>
    </rPh>
    <phoneticPr fontId="3"/>
  </si>
  <si>
    <t>適　　用</t>
    <rPh sb="0" eb="1">
      <t>テキ</t>
    </rPh>
    <rPh sb="3" eb="4">
      <t>ヨウ</t>
    </rPh>
    <phoneticPr fontId="3"/>
  </si>
  <si>
    <t>役　　職</t>
    <rPh sb="0" eb="1">
      <t>エキ</t>
    </rPh>
    <rPh sb="3" eb="4">
      <t>ショク</t>
    </rPh>
    <phoneticPr fontId="3"/>
  </si>
  <si>
    <t>住　　　所</t>
    <rPh sb="0" eb="1">
      <t>ジュウ</t>
    </rPh>
    <rPh sb="4" eb="5">
      <t>ショ</t>
    </rPh>
    <phoneticPr fontId="3"/>
  </si>
  <si>
    <t>-</t>
    <phoneticPr fontId="3"/>
  </si>
  <si>
    <t>年度役員名簿</t>
    <rPh sb="0" eb="2">
      <t>ネンド</t>
    </rPh>
    <rPh sb="2" eb="4">
      <t>ヤクイン</t>
    </rPh>
    <rPh sb="4" eb="6">
      <t>メイボ</t>
    </rPh>
    <phoneticPr fontId="3"/>
  </si>
  <si>
    <t>連合会会費（</t>
    <rPh sb="0" eb="3">
      <t>レンゴウカイ</t>
    </rPh>
    <rPh sb="3" eb="5">
      <t>カイヒ</t>
    </rPh>
    <phoneticPr fontId="3"/>
  </si>
  <si>
    <t>+</t>
    <phoneticPr fontId="3"/>
  </si>
  <si>
    <t xml:space="preserve"> </t>
    <phoneticPr fontId="3"/>
  </si>
  <si>
    <t>助成金</t>
    <rPh sb="0" eb="3">
      <t>ジョセイキン</t>
    </rPh>
    <phoneticPr fontId="3"/>
  </si>
  <si>
    <t>予備費</t>
    <rPh sb="0" eb="3">
      <t>ヨビヒ</t>
    </rPh>
    <phoneticPr fontId="3"/>
  </si>
  <si>
    <r>
      <t>　</t>
    </r>
    <r>
      <rPr>
        <u/>
        <sz val="10"/>
        <rFont val="HG丸ｺﾞｼｯｸM-PRO"/>
        <family val="3"/>
        <charset val="128"/>
      </rPr>
      <t xml:space="preserve">                      自治会からの補助金</t>
    </r>
    <rPh sb="23" eb="26">
      <t>ジチカイ</t>
    </rPh>
    <rPh sb="29" eb="32">
      <t>ホジョキン</t>
    </rPh>
    <phoneticPr fontId="3"/>
  </si>
  <si>
    <t>世帯数</t>
    <rPh sb="0" eb="3">
      <t>セタイスウ</t>
    </rPh>
    <phoneticPr fontId="3"/>
  </si>
  <si>
    <t>世帯</t>
    <rPh sb="0" eb="2">
      <t>セタイ</t>
    </rPh>
    <phoneticPr fontId="3"/>
  </si>
  <si>
    <t>69以下</t>
    <phoneticPr fontId="22"/>
  </si>
  <si>
    <t>70-79</t>
    <phoneticPr fontId="3"/>
  </si>
  <si>
    <t>80以上</t>
    <rPh sb="2" eb="4">
      <t>イジョウ</t>
    </rPh>
    <phoneticPr fontId="3"/>
  </si>
  <si>
    <t>平均年齢</t>
    <rPh sb="0" eb="2">
      <t>ヘイキン</t>
    </rPh>
    <rPh sb="2" eb="4">
      <t>ネンレイ</t>
    </rPh>
    <phoneticPr fontId="3"/>
  </si>
  <si>
    <t>令和</t>
    <rPh sb="0" eb="2">
      <t>レイワ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</si>
  <si>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</si>
  <si>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</si>
  <si>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科　目</t>
    <rPh sb="0" eb="1">
      <t>カ</t>
    </rPh>
    <rPh sb="2" eb="3">
      <t>メ</t>
    </rPh>
    <phoneticPr fontId="3"/>
  </si>
  <si>
    <t>細科目</t>
    <rPh sb="0" eb="1">
      <t>サイ</t>
    </rPh>
    <rPh sb="1" eb="3">
      <t>カモク</t>
    </rPh>
    <phoneticPr fontId="3"/>
  </si>
  <si>
    <t>摘　　要</t>
    <rPh sb="0" eb="1">
      <t>テキ</t>
    </rPh>
    <rPh sb="3" eb="4">
      <t>ヨウ</t>
    </rPh>
    <phoneticPr fontId="3"/>
  </si>
  <si>
    <t>収入金額</t>
    <rPh sb="0" eb="2">
      <t>シュウニュウ</t>
    </rPh>
    <rPh sb="2" eb="4">
      <t>キンガク</t>
    </rPh>
    <phoneticPr fontId="3"/>
  </si>
  <si>
    <t>支払金額</t>
    <rPh sb="0" eb="2">
      <t>シハライ</t>
    </rPh>
    <rPh sb="2" eb="4">
      <t>キンガク</t>
    </rPh>
    <phoneticPr fontId="3"/>
  </si>
  <si>
    <t>差引残高</t>
    <rPh sb="0" eb="2">
      <t>サシヒキ</t>
    </rPh>
    <rPh sb="2" eb="4">
      <t>ザンダカ</t>
    </rPh>
    <phoneticPr fontId="3"/>
  </si>
  <si>
    <t xml:space="preserve">会費 </t>
    <rPh sb="0" eb="1">
      <t>カイ</t>
    </rPh>
    <rPh sb="1" eb="2">
      <t>ヒ</t>
    </rPh>
    <phoneticPr fontId="3"/>
  </si>
  <si>
    <t xml:space="preserve">市補助金 </t>
    <rPh sb="0" eb="1">
      <t>シ</t>
    </rPh>
    <rPh sb="1" eb="4">
      <t>ホジョキン</t>
    </rPh>
    <phoneticPr fontId="3"/>
  </si>
  <si>
    <t xml:space="preserve">寄付金 </t>
    <rPh sb="0" eb="3">
      <t>キフキン</t>
    </rPh>
    <phoneticPr fontId="3"/>
  </si>
  <si>
    <t>現金出納帳</t>
    <rPh sb="0" eb="2">
      <t>ゲンキン</t>
    </rPh>
    <rPh sb="2" eb="5">
      <t>スイトウチョウ</t>
    </rPh>
    <phoneticPr fontId="3"/>
  </si>
  <si>
    <t xml:space="preserve"> 事務費</t>
    <rPh sb="1" eb="4">
      <t>ジムヒ</t>
    </rPh>
    <phoneticPr fontId="3"/>
  </si>
  <si>
    <t xml:space="preserve"> 会議費</t>
    <rPh sb="1" eb="4">
      <t>カイギヒ</t>
    </rPh>
    <phoneticPr fontId="3"/>
  </si>
  <si>
    <t xml:space="preserve"> 負担金</t>
    <rPh sb="1" eb="4">
      <t>フタンキン</t>
    </rPh>
    <phoneticPr fontId="3"/>
  </si>
  <si>
    <t xml:space="preserve"> 慶弔費</t>
    <rPh sb="1" eb="3">
      <t>ケイチョウ</t>
    </rPh>
    <rPh sb="3" eb="4">
      <t>ヒ</t>
    </rPh>
    <phoneticPr fontId="3"/>
  </si>
  <si>
    <t xml:space="preserve"> 予備費</t>
    <rPh sb="1" eb="4">
      <t>ヨビヒ</t>
    </rPh>
    <phoneticPr fontId="3"/>
  </si>
  <si>
    <t>細科目</t>
    <rPh sb="0" eb="1">
      <t>ホソ</t>
    </rPh>
    <rPh sb="1" eb="3">
      <t>カモク</t>
    </rPh>
    <phoneticPr fontId="3"/>
  </si>
  <si>
    <t xml:space="preserve">会費 </t>
    <rPh sb="0" eb="2">
      <t>カイヒ</t>
    </rPh>
    <phoneticPr fontId="3"/>
  </si>
  <si>
    <t xml:space="preserve">雑収入 </t>
    <rPh sb="0" eb="3">
      <t>ザツシュウニュウ</t>
    </rPh>
    <phoneticPr fontId="3"/>
  </si>
  <si>
    <t xml:space="preserve"> 事業費</t>
    <rPh sb="1" eb="4">
      <t>ジギョウヒ</t>
    </rPh>
    <phoneticPr fontId="3"/>
  </si>
  <si>
    <t xml:space="preserve"> 助成金</t>
    <rPh sb="1" eb="4">
      <t>ジョセイキン</t>
    </rPh>
    <phoneticPr fontId="3"/>
  </si>
  <si>
    <t>社協補助金</t>
    <phoneticPr fontId="3"/>
  </si>
  <si>
    <t>繰越金</t>
    <phoneticPr fontId="3"/>
  </si>
  <si>
    <t>その他</t>
    <phoneticPr fontId="3"/>
  </si>
  <si>
    <t xml:space="preserve">社協補助金 </t>
    <rPh sb="0" eb="2">
      <t>シャキョウ</t>
    </rPh>
    <rPh sb="2" eb="5">
      <t>ホジョキン</t>
    </rPh>
    <phoneticPr fontId="3"/>
  </si>
  <si>
    <t xml:space="preserve">自治会補助金 </t>
    <rPh sb="0" eb="3">
      <t>ジチカイ</t>
    </rPh>
    <rPh sb="3" eb="5">
      <t>ホジョ</t>
    </rPh>
    <rPh sb="5" eb="6">
      <t>キン</t>
    </rPh>
    <phoneticPr fontId="3"/>
  </si>
  <si>
    <t xml:space="preserve">参加負担金 </t>
    <rPh sb="0" eb="2">
      <t>サンカ</t>
    </rPh>
    <rPh sb="2" eb="5">
      <t>フタンキン</t>
    </rPh>
    <phoneticPr fontId="3"/>
  </si>
  <si>
    <t xml:space="preserve">その他 </t>
    <rPh sb="2" eb="3">
      <t>タ</t>
    </rPh>
    <phoneticPr fontId="3"/>
  </si>
  <si>
    <t>【収入】</t>
    <rPh sb="1" eb="3">
      <t>シュウニュウ</t>
    </rPh>
    <phoneticPr fontId="3"/>
  </si>
  <si>
    <t>【支出】</t>
    <rPh sb="1" eb="3">
      <t>シシュツ</t>
    </rPh>
    <phoneticPr fontId="3"/>
  </si>
  <si>
    <t>参加者</t>
    <rPh sb="0" eb="3">
      <t>サンカシャ</t>
    </rPh>
    <phoneticPr fontId="3"/>
  </si>
  <si>
    <t>消耗品</t>
    <rPh sb="0" eb="3">
      <t>ショウモウヒン</t>
    </rPh>
    <phoneticPr fontId="3"/>
  </si>
  <si>
    <t>祝い金</t>
    <rPh sb="0" eb="1">
      <t>イワ</t>
    </rPh>
    <rPh sb="2" eb="3">
      <t>キン</t>
    </rPh>
    <phoneticPr fontId="3"/>
  </si>
  <si>
    <t>会場使用料</t>
    <rPh sb="0" eb="2">
      <t>カイジョウ</t>
    </rPh>
    <rPh sb="2" eb="5">
      <t>シヨウリョウ</t>
    </rPh>
    <phoneticPr fontId="3"/>
  </si>
  <si>
    <t>印刷費</t>
    <rPh sb="0" eb="2">
      <t>インサツ</t>
    </rPh>
    <rPh sb="2" eb="3">
      <t>ヒ</t>
    </rPh>
    <phoneticPr fontId="3"/>
  </si>
  <si>
    <t>予備費</t>
    <rPh sb="0" eb="3">
      <t>ヨビヒ</t>
    </rPh>
    <phoneticPr fontId="3"/>
  </si>
  <si>
    <t>支出対象</t>
    <rPh sb="0" eb="2">
      <t>シシュツ</t>
    </rPh>
    <rPh sb="2" eb="4">
      <t>タイショウ</t>
    </rPh>
    <phoneticPr fontId="3"/>
  </si>
  <si>
    <t>その他</t>
    <rPh sb="2" eb="3">
      <t>タ</t>
    </rPh>
    <phoneticPr fontId="3"/>
  </si>
  <si>
    <t>負担金</t>
    <rPh sb="0" eb="3">
      <t>フタンキン</t>
    </rPh>
    <phoneticPr fontId="3"/>
  </si>
  <si>
    <t>謝礼</t>
    <rPh sb="0" eb="2">
      <t>シャレイ</t>
    </rPh>
    <phoneticPr fontId="3"/>
  </si>
  <si>
    <t>保険料</t>
    <rPh sb="0" eb="3">
      <t>ホケンリョウ</t>
    </rPh>
    <phoneticPr fontId="3"/>
  </si>
  <si>
    <t>図書購入費</t>
    <rPh sb="0" eb="2">
      <t>トショ</t>
    </rPh>
    <rPh sb="2" eb="4">
      <t>コウニュウ</t>
    </rPh>
    <rPh sb="4" eb="5">
      <t>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</si>
  <si>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</si>
  <si>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会議費</t>
    <rPh sb="0" eb="3">
      <t>カイギヒ</t>
    </rPh>
    <phoneticPr fontId="3"/>
  </si>
  <si>
    <t>研修費</t>
    <rPh sb="0" eb="2">
      <t>ケンシュウ</t>
    </rPh>
    <rPh sb="2" eb="3">
      <t>ヒ</t>
    </rPh>
    <phoneticPr fontId="3"/>
  </si>
  <si>
    <t>交通費</t>
    <rPh sb="0" eb="2">
      <t>コウツウ</t>
    </rPh>
    <rPh sb="2" eb="3">
      <t>ヒ</t>
    </rPh>
    <phoneticPr fontId="3"/>
  </si>
  <si>
    <t>食糧費</t>
    <rPh sb="0" eb="3">
      <t>ショクリョウヒ</t>
    </rPh>
    <phoneticPr fontId="3"/>
  </si>
  <si>
    <t>慶弔費</t>
    <rPh sb="0" eb="2">
      <t>ケイチョウ</t>
    </rPh>
    <rPh sb="2" eb="3">
      <t>ヒ</t>
    </rPh>
    <phoneticPr fontId="3"/>
  </si>
  <si>
    <t>雑費</t>
    <rPh sb="0" eb="2">
      <t>ザッピ</t>
    </rPh>
    <phoneticPr fontId="3"/>
  </si>
  <si>
    <t>備品購入費</t>
    <rPh sb="0" eb="2">
      <t>ビヒン</t>
    </rPh>
    <rPh sb="2" eb="4">
      <t>コウニュウ</t>
    </rPh>
    <rPh sb="4" eb="5">
      <t>ヒ</t>
    </rPh>
    <phoneticPr fontId="3"/>
  </si>
  <si>
    <t>報償費</t>
    <rPh sb="0" eb="3">
      <t>ホウショウヒ</t>
    </rPh>
    <phoneticPr fontId="3"/>
  </si>
  <si>
    <t>収入・支出科目</t>
    <rPh sb="0" eb="2">
      <t>シュウニュウ</t>
    </rPh>
    <rPh sb="3" eb="5">
      <t>シシュツ</t>
    </rPh>
    <rPh sb="5" eb="7">
      <t>カモク</t>
    </rPh>
    <phoneticPr fontId="3"/>
  </si>
  <si>
    <t>詳細</t>
    <rPh sb="0" eb="2">
      <t>ショウサイ</t>
    </rPh>
    <phoneticPr fontId="3"/>
  </si>
  <si>
    <t>内容</t>
    <rPh sb="0" eb="2">
      <t>ナイヨウ</t>
    </rPh>
    <phoneticPr fontId="3"/>
  </si>
  <si>
    <t>金額</t>
    <rPh sb="0" eb="2">
      <t>キンガク</t>
    </rPh>
    <phoneticPr fontId="3"/>
  </si>
  <si>
    <t>事業</t>
    <rPh sb="0" eb="2">
      <t>ジギョウ</t>
    </rPh>
    <phoneticPr fontId="3"/>
  </si>
  <si>
    <t>クラブ主催事業</t>
    <rPh sb="3" eb="5">
      <t>シュサイ</t>
    </rPh>
    <rPh sb="5" eb="7">
      <t>ジギョウ</t>
    </rPh>
    <phoneticPr fontId="3"/>
  </si>
  <si>
    <t>地区高ク連主催事業</t>
    <rPh sb="0" eb="2">
      <t>チク</t>
    </rPh>
    <rPh sb="2" eb="3">
      <t>ダカ</t>
    </rPh>
    <rPh sb="4" eb="5">
      <t>レン</t>
    </rPh>
    <rPh sb="5" eb="7">
      <t>シュサイ</t>
    </rPh>
    <rPh sb="7" eb="9">
      <t>ジギョウ</t>
    </rPh>
    <phoneticPr fontId="3"/>
  </si>
  <si>
    <t>高ク連主催事業</t>
    <rPh sb="0" eb="1">
      <t>コウ</t>
    </rPh>
    <rPh sb="2" eb="3">
      <t>レン</t>
    </rPh>
    <rPh sb="3" eb="5">
      <t>シュサイ</t>
    </rPh>
    <rPh sb="5" eb="7">
      <t>ジギョウ</t>
    </rPh>
    <phoneticPr fontId="3"/>
  </si>
  <si>
    <t>その他</t>
    <rPh sb="2" eb="3">
      <t>タ</t>
    </rPh>
    <phoneticPr fontId="3"/>
  </si>
  <si>
    <t>会場使用料</t>
    <rPh sb="0" eb="2">
      <t>カイジョウ</t>
    </rPh>
    <rPh sb="2" eb="5">
      <t>シヨウリョウ</t>
    </rPh>
    <phoneticPr fontId="3"/>
  </si>
  <si>
    <t>懇親会（ク）</t>
    <rPh sb="0" eb="2">
      <t>コンシン</t>
    </rPh>
    <rPh sb="2" eb="3">
      <t>カイ</t>
    </rPh>
    <phoneticPr fontId="3"/>
  </si>
  <si>
    <t>忘年会（ク）</t>
    <rPh sb="0" eb="3">
      <t>ボウネンカイ</t>
    </rPh>
    <phoneticPr fontId="3"/>
  </si>
  <si>
    <t>新年会（ク）</t>
    <rPh sb="0" eb="3">
      <t>シンネンカイ</t>
    </rPh>
    <phoneticPr fontId="3"/>
  </si>
  <si>
    <t>懇親旅行（ク）</t>
    <rPh sb="0" eb="2">
      <t>コンシン</t>
    </rPh>
    <rPh sb="2" eb="4">
      <t>リョコウ</t>
    </rPh>
    <phoneticPr fontId="3"/>
  </si>
  <si>
    <t>季節の行事（ク）</t>
    <rPh sb="0" eb="2">
      <t>キセツ</t>
    </rPh>
    <rPh sb="3" eb="5">
      <t>ギョウジ</t>
    </rPh>
    <phoneticPr fontId="3"/>
  </si>
  <si>
    <t>懇親会（地）</t>
    <rPh sb="0" eb="2">
      <t>コンシン</t>
    </rPh>
    <rPh sb="2" eb="3">
      <t>カイ</t>
    </rPh>
    <rPh sb="4" eb="5">
      <t>チ</t>
    </rPh>
    <phoneticPr fontId="3"/>
  </si>
  <si>
    <t>忘年会（地）</t>
    <rPh sb="0" eb="3">
      <t>ボウネンカイ</t>
    </rPh>
    <rPh sb="4" eb="5">
      <t>チ</t>
    </rPh>
    <phoneticPr fontId="3"/>
  </si>
  <si>
    <t>新年会（地）</t>
    <rPh sb="0" eb="3">
      <t>シンネンカイ</t>
    </rPh>
    <rPh sb="4" eb="5">
      <t>チ</t>
    </rPh>
    <phoneticPr fontId="3"/>
  </si>
  <si>
    <t>懇親旅行（地）</t>
    <rPh sb="0" eb="2">
      <t>コンシン</t>
    </rPh>
    <rPh sb="2" eb="4">
      <t>リョコウ</t>
    </rPh>
    <rPh sb="5" eb="6">
      <t>チ</t>
    </rPh>
    <phoneticPr fontId="3"/>
  </si>
  <si>
    <t>季節の行事（地）</t>
    <rPh sb="0" eb="2">
      <t>キセツ</t>
    </rPh>
    <rPh sb="3" eb="5">
      <t>ギョウジ</t>
    </rPh>
    <rPh sb="6" eb="7">
      <t>チ</t>
    </rPh>
    <phoneticPr fontId="3"/>
  </si>
  <si>
    <t>新年交歓会（高）</t>
    <rPh sb="0" eb="2">
      <t>シンネン</t>
    </rPh>
    <rPh sb="2" eb="4">
      <t>コウカン</t>
    </rPh>
    <rPh sb="4" eb="5">
      <t>カイ</t>
    </rPh>
    <rPh sb="6" eb="7">
      <t>コウ</t>
    </rPh>
    <phoneticPr fontId="3"/>
  </si>
  <si>
    <t>他団体研修参加（そ）</t>
    <rPh sb="0" eb="1">
      <t>タ</t>
    </rPh>
    <rPh sb="1" eb="3">
      <t>ダンタイ</t>
    </rPh>
    <rPh sb="3" eb="5">
      <t>ケンシュウ</t>
    </rPh>
    <rPh sb="5" eb="7">
      <t>サンカ</t>
    </rPh>
    <phoneticPr fontId="3"/>
  </si>
  <si>
    <t>他団体サロン（そ）</t>
    <rPh sb="0" eb="1">
      <t>タ</t>
    </rPh>
    <rPh sb="1" eb="3">
      <t>ダンタイ</t>
    </rPh>
    <phoneticPr fontId="3"/>
  </si>
  <si>
    <t>地区芸能発表会（そ）</t>
    <rPh sb="0" eb="2">
      <t>チク</t>
    </rPh>
    <rPh sb="2" eb="4">
      <t>ゲイノウ</t>
    </rPh>
    <rPh sb="4" eb="6">
      <t>ハッピョウ</t>
    </rPh>
    <rPh sb="6" eb="7">
      <t>カイ</t>
    </rPh>
    <phoneticPr fontId="3"/>
  </si>
  <si>
    <t>公式SP大会（そ）</t>
    <rPh sb="0" eb="2">
      <t>コウシキ</t>
    </rPh>
    <rPh sb="4" eb="6">
      <t>タイカイ</t>
    </rPh>
    <phoneticPr fontId="3"/>
  </si>
  <si>
    <t>ねんりんピック（そ）</t>
    <phoneticPr fontId="3"/>
  </si>
  <si>
    <t>自治会レク大会（そ）</t>
    <rPh sb="0" eb="3">
      <t>ジチカイ</t>
    </rPh>
    <rPh sb="5" eb="7">
      <t>タイカイ</t>
    </rPh>
    <phoneticPr fontId="3"/>
  </si>
  <si>
    <t>自治会敬老会（そ）</t>
    <rPh sb="0" eb="3">
      <t>ジチカイ</t>
    </rPh>
    <rPh sb="3" eb="6">
      <t>ケイロウカイ</t>
    </rPh>
    <phoneticPr fontId="3"/>
  </si>
  <si>
    <t>自治会行事参加（そ）</t>
    <rPh sb="0" eb="3">
      <t>ジチカイ</t>
    </rPh>
    <rPh sb="3" eb="5">
      <t>ギョウジ</t>
    </rPh>
    <rPh sb="5" eb="7">
      <t>サンカ</t>
    </rPh>
    <phoneticPr fontId="3"/>
  </si>
  <si>
    <t>事務費</t>
    <rPh sb="0" eb="3">
      <t>ジムヒ</t>
    </rPh>
    <phoneticPr fontId="3"/>
  </si>
  <si>
    <t>B_教養講座</t>
    <rPh sb="2" eb="4">
      <t>キョウヨウ</t>
    </rPh>
    <rPh sb="4" eb="6">
      <t>コウザ</t>
    </rPh>
    <phoneticPr fontId="3"/>
  </si>
  <si>
    <t>A_)社会奉仕</t>
    <rPh sb="3" eb="5">
      <t>シャカイ</t>
    </rPh>
    <rPh sb="5" eb="7">
      <t>ホウシ</t>
    </rPh>
    <phoneticPr fontId="3"/>
  </si>
  <si>
    <t>C_健康増進</t>
    <rPh sb="2" eb="4">
      <t>ケンコウ</t>
    </rPh>
    <rPh sb="4" eb="6">
      <t>ゾウシン</t>
    </rPh>
    <phoneticPr fontId="3"/>
  </si>
  <si>
    <t>D_その他</t>
    <rPh sb="4" eb="5">
      <t>タ</t>
    </rPh>
    <phoneticPr fontId="3"/>
  </si>
  <si>
    <t>事業費</t>
    <rPh sb="0" eb="3">
      <t>ジギョウヒ</t>
    </rPh>
    <phoneticPr fontId="3"/>
  </si>
  <si>
    <t>詳細</t>
    <phoneticPr fontId="3"/>
  </si>
  <si>
    <t>A_社会奉仕</t>
    <rPh sb="2" eb="4">
      <t>シャカイ</t>
    </rPh>
    <rPh sb="4" eb="6">
      <t>ホウシ</t>
    </rPh>
    <phoneticPr fontId="3"/>
  </si>
  <si>
    <t>銀行利子</t>
    <rPh sb="0" eb="2">
      <t>ギンコウ</t>
    </rPh>
    <rPh sb="2" eb="4">
      <t>リシ</t>
    </rPh>
    <phoneticPr fontId="3"/>
  </si>
  <si>
    <t>B謝金・謝礼</t>
    <rPh sb="1" eb="3">
      <t>シャキン</t>
    </rPh>
    <rPh sb="4" eb="6">
      <t>シャレイ</t>
    </rPh>
    <phoneticPr fontId="3"/>
  </si>
  <si>
    <t>B交通費</t>
    <rPh sb="1" eb="3">
      <t>コウツウ</t>
    </rPh>
    <rPh sb="3" eb="4">
      <t>ヒ</t>
    </rPh>
    <phoneticPr fontId="3"/>
  </si>
  <si>
    <t>B消耗品費</t>
    <rPh sb="1" eb="4">
      <t>ショウモウヒン</t>
    </rPh>
    <rPh sb="4" eb="5">
      <t>ヒ</t>
    </rPh>
    <phoneticPr fontId="3"/>
  </si>
  <si>
    <t>B教材費</t>
    <rPh sb="1" eb="4">
      <t>キョウザイヒ</t>
    </rPh>
    <phoneticPr fontId="3"/>
  </si>
  <si>
    <t>B材料費</t>
  </si>
  <si>
    <t>B飲料代(事）</t>
    <rPh sb="1" eb="3">
      <t>インリョウ</t>
    </rPh>
    <rPh sb="3" eb="4">
      <t>ダイ</t>
    </rPh>
    <rPh sb="5" eb="6">
      <t>ゴト</t>
    </rPh>
    <phoneticPr fontId="3"/>
  </si>
  <si>
    <t>B弁当代（事）</t>
    <rPh sb="1" eb="3">
      <t>ベントウ</t>
    </rPh>
    <rPh sb="3" eb="4">
      <t>ダイ</t>
    </rPh>
    <rPh sb="5" eb="6">
      <t>コト</t>
    </rPh>
    <phoneticPr fontId="3"/>
  </si>
  <si>
    <t>B飲料代(参）</t>
    <rPh sb="1" eb="3">
      <t>インリョウ</t>
    </rPh>
    <rPh sb="3" eb="4">
      <t>ダイ</t>
    </rPh>
    <rPh sb="5" eb="6">
      <t>サン</t>
    </rPh>
    <phoneticPr fontId="3"/>
  </si>
  <si>
    <t>B弁当代（参）</t>
    <rPh sb="1" eb="3">
      <t>ベントウ</t>
    </rPh>
    <rPh sb="3" eb="4">
      <t>ダイ</t>
    </rPh>
    <rPh sb="5" eb="6">
      <t>サン</t>
    </rPh>
    <phoneticPr fontId="3"/>
  </si>
  <si>
    <t>Bお菓子代</t>
    <rPh sb="2" eb="4">
      <t>カシ</t>
    </rPh>
    <rPh sb="4" eb="5">
      <t>ダイ</t>
    </rPh>
    <phoneticPr fontId="3"/>
  </si>
  <si>
    <t>B燃料費</t>
    <rPh sb="1" eb="4">
      <t>ネンリョウヒ</t>
    </rPh>
    <phoneticPr fontId="3"/>
  </si>
  <si>
    <t>B印刷代</t>
    <rPh sb="1" eb="3">
      <t>インサツ</t>
    </rPh>
    <rPh sb="3" eb="4">
      <t>ダイ</t>
    </rPh>
    <phoneticPr fontId="3"/>
  </si>
  <si>
    <t>B郵便代</t>
    <rPh sb="1" eb="3">
      <t>ユウビン</t>
    </rPh>
    <rPh sb="3" eb="4">
      <t>ダイ</t>
    </rPh>
    <phoneticPr fontId="3"/>
  </si>
  <si>
    <t>B会場使用料</t>
    <rPh sb="1" eb="3">
      <t>カイジョウ</t>
    </rPh>
    <rPh sb="3" eb="6">
      <t>シヨウリョウ</t>
    </rPh>
    <phoneticPr fontId="3"/>
  </si>
  <si>
    <t>B冷暖房料</t>
    <rPh sb="1" eb="4">
      <t>レイダンボウ</t>
    </rPh>
    <rPh sb="4" eb="5">
      <t>リョウ</t>
    </rPh>
    <phoneticPr fontId="3"/>
  </si>
  <si>
    <t>Bバス・タクシー代</t>
    <rPh sb="8" eb="9">
      <t>ダイ</t>
    </rPh>
    <phoneticPr fontId="3"/>
  </si>
  <si>
    <t>B機械使用料</t>
    <rPh sb="1" eb="3">
      <t>キカイ</t>
    </rPh>
    <rPh sb="3" eb="6">
      <t>シヨウリョウ</t>
    </rPh>
    <phoneticPr fontId="3"/>
  </si>
  <si>
    <t>B備品費</t>
    <rPh sb="1" eb="3">
      <t>ビヒン</t>
    </rPh>
    <rPh sb="3" eb="4">
      <t>ヒ</t>
    </rPh>
    <phoneticPr fontId="3"/>
  </si>
  <si>
    <t>A謝金・謝礼</t>
    <rPh sb="1" eb="3">
      <t>シャキン</t>
    </rPh>
    <rPh sb="4" eb="6">
      <t>シャレイ</t>
    </rPh>
    <phoneticPr fontId="3"/>
  </si>
  <si>
    <t>A交通費</t>
    <rPh sb="1" eb="3">
      <t>コウツウ</t>
    </rPh>
    <rPh sb="3" eb="4">
      <t>ヒ</t>
    </rPh>
    <phoneticPr fontId="3"/>
  </si>
  <si>
    <t>A消耗品費</t>
    <rPh sb="1" eb="4">
      <t>ショウモウヒン</t>
    </rPh>
    <rPh sb="4" eb="5">
      <t>ヒ</t>
    </rPh>
    <phoneticPr fontId="3"/>
  </si>
  <si>
    <t>A花・苗代</t>
    <rPh sb="1" eb="2">
      <t>ハナ</t>
    </rPh>
    <rPh sb="3" eb="4">
      <t>ナエ</t>
    </rPh>
    <rPh sb="4" eb="5">
      <t>ダイ</t>
    </rPh>
    <phoneticPr fontId="3"/>
  </si>
  <si>
    <t>A肥料代</t>
    <rPh sb="1" eb="3">
      <t>ヒリョウ</t>
    </rPh>
    <rPh sb="3" eb="4">
      <t>ダイ</t>
    </rPh>
    <phoneticPr fontId="3"/>
  </si>
  <si>
    <t>A飲料代（事）</t>
    <rPh sb="1" eb="3">
      <t>インリョウ</t>
    </rPh>
    <rPh sb="3" eb="4">
      <t>ダイ</t>
    </rPh>
    <rPh sb="5" eb="6">
      <t>コト</t>
    </rPh>
    <phoneticPr fontId="3"/>
  </si>
  <si>
    <t>A弁当代（事）</t>
    <rPh sb="1" eb="3">
      <t>ベントウ</t>
    </rPh>
    <rPh sb="3" eb="4">
      <t>ダイ</t>
    </rPh>
    <rPh sb="5" eb="6">
      <t>コト</t>
    </rPh>
    <phoneticPr fontId="3"/>
  </si>
  <si>
    <t>A飲料代（参）</t>
    <rPh sb="1" eb="3">
      <t>インリョウ</t>
    </rPh>
    <rPh sb="3" eb="4">
      <t>ダイ</t>
    </rPh>
    <rPh sb="5" eb="6">
      <t>サン</t>
    </rPh>
    <phoneticPr fontId="3"/>
  </si>
  <si>
    <t>A弁当代(参）</t>
    <rPh sb="1" eb="3">
      <t>ベントウ</t>
    </rPh>
    <rPh sb="3" eb="4">
      <t>ダイ</t>
    </rPh>
    <rPh sb="5" eb="6">
      <t>サン</t>
    </rPh>
    <phoneticPr fontId="3"/>
  </si>
  <si>
    <t>Aお菓子代</t>
    <rPh sb="2" eb="4">
      <t>カシ</t>
    </rPh>
    <rPh sb="4" eb="5">
      <t>ダイ</t>
    </rPh>
    <phoneticPr fontId="3"/>
  </si>
  <si>
    <t>A教材費</t>
    <rPh sb="1" eb="4">
      <t>キョウザイヒ</t>
    </rPh>
    <phoneticPr fontId="3"/>
  </si>
  <si>
    <t>A燃料代</t>
    <rPh sb="1" eb="4">
      <t>ネンリョウダイ</t>
    </rPh>
    <phoneticPr fontId="3"/>
  </si>
  <si>
    <t>A印刷代</t>
    <rPh sb="1" eb="3">
      <t>インサツ</t>
    </rPh>
    <rPh sb="3" eb="4">
      <t>ダイ</t>
    </rPh>
    <phoneticPr fontId="3"/>
  </si>
  <si>
    <t>A郵便代</t>
    <rPh sb="1" eb="3">
      <t>ユウビン</t>
    </rPh>
    <rPh sb="3" eb="4">
      <t>ダイ</t>
    </rPh>
    <phoneticPr fontId="3"/>
  </si>
  <si>
    <t>A会場使用料</t>
    <rPh sb="1" eb="3">
      <t>カイジョウ</t>
    </rPh>
    <rPh sb="3" eb="6">
      <t>シヨウリョウ</t>
    </rPh>
    <phoneticPr fontId="3"/>
  </si>
  <si>
    <t>A冷暖房代</t>
    <rPh sb="1" eb="5">
      <t>レイダンボウダイ</t>
    </rPh>
    <phoneticPr fontId="3"/>
  </si>
  <si>
    <t>Aバス・タクシー代</t>
    <rPh sb="8" eb="9">
      <t>ダイ</t>
    </rPh>
    <phoneticPr fontId="3"/>
  </si>
  <si>
    <t>A機械使用料</t>
    <rPh sb="1" eb="3">
      <t>キカイ</t>
    </rPh>
    <rPh sb="3" eb="6">
      <t>シヨウリョウ</t>
    </rPh>
    <phoneticPr fontId="3"/>
  </si>
  <si>
    <t>A備品費</t>
    <rPh sb="1" eb="3">
      <t>ビヒン</t>
    </rPh>
    <rPh sb="3" eb="4">
      <t>ヒ</t>
    </rPh>
    <phoneticPr fontId="3"/>
  </si>
  <si>
    <t>Aボランティア保険料</t>
    <rPh sb="7" eb="9">
      <t>ホケン</t>
    </rPh>
    <rPh sb="9" eb="10">
      <t>リョウ</t>
    </rPh>
    <phoneticPr fontId="3"/>
  </si>
  <si>
    <t>Aその他</t>
    <rPh sb="3" eb="4">
      <t>タ</t>
    </rPh>
    <phoneticPr fontId="3"/>
  </si>
  <si>
    <t>C謝金・謝礼</t>
    <rPh sb="1" eb="3">
      <t>シャキン</t>
    </rPh>
    <rPh sb="4" eb="6">
      <t>シャレイ</t>
    </rPh>
    <phoneticPr fontId="3"/>
  </si>
  <si>
    <t>C交通費</t>
    <rPh sb="1" eb="3">
      <t>コウツウ</t>
    </rPh>
    <rPh sb="3" eb="4">
      <t>ヒ</t>
    </rPh>
    <phoneticPr fontId="3"/>
  </si>
  <si>
    <t>C消耗品</t>
    <rPh sb="1" eb="4">
      <t>ショウモウヒン</t>
    </rPh>
    <phoneticPr fontId="3"/>
  </si>
  <si>
    <t>C景品</t>
    <rPh sb="1" eb="3">
      <t>ケイヒン</t>
    </rPh>
    <phoneticPr fontId="3"/>
  </si>
  <si>
    <t>C参加賞</t>
    <rPh sb="1" eb="3">
      <t>サンカ</t>
    </rPh>
    <rPh sb="3" eb="4">
      <t>ショウ</t>
    </rPh>
    <phoneticPr fontId="3"/>
  </si>
  <si>
    <t>C飲料代 （事）</t>
    <rPh sb="1" eb="3">
      <t>インリョウ</t>
    </rPh>
    <rPh sb="3" eb="4">
      <t>ダイ</t>
    </rPh>
    <rPh sb="6" eb="7">
      <t>コト</t>
    </rPh>
    <phoneticPr fontId="3"/>
  </si>
  <si>
    <t>C弁当代 (事）</t>
    <rPh sb="1" eb="3">
      <t>ベントウ</t>
    </rPh>
    <rPh sb="3" eb="4">
      <t>ダイ</t>
    </rPh>
    <rPh sb="6" eb="7">
      <t>コト</t>
    </rPh>
    <phoneticPr fontId="3"/>
  </si>
  <si>
    <t>C飲料代 (参）</t>
    <rPh sb="1" eb="3">
      <t>インリョウ</t>
    </rPh>
    <rPh sb="3" eb="4">
      <t>ダイ</t>
    </rPh>
    <rPh sb="6" eb="7">
      <t>サン</t>
    </rPh>
    <phoneticPr fontId="3"/>
  </si>
  <si>
    <t>C弁当代 (参）</t>
    <rPh sb="1" eb="3">
      <t>ベントウ</t>
    </rPh>
    <rPh sb="3" eb="4">
      <t>ダイ</t>
    </rPh>
    <rPh sb="6" eb="7">
      <t>サン</t>
    </rPh>
    <phoneticPr fontId="3"/>
  </si>
  <si>
    <t>Cお菓子代</t>
    <rPh sb="2" eb="4">
      <t>カシ</t>
    </rPh>
    <rPh sb="4" eb="5">
      <t>ダイ</t>
    </rPh>
    <phoneticPr fontId="3"/>
  </si>
  <si>
    <t>C燃料費</t>
    <rPh sb="1" eb="4">
      <t>ネンリョウヒ</t>
    </rPh>
    <phoneticPr fontId="3"/>
  </si>
  <si>
    <t>C印刷代</t>
    <rPh sb="1" eb="3">
      <t>インサツ</t>
    </rPh>
    <rPh sb="3" eb="4">
      <t>ダイ</t>
    </rPh>
    <phoneticPr fontId="3"/>
  </si>
  <si>
    <t>C郵便代</t>
    <rPh sb="1" eb="3">
      <t>ユウビン</t>
    </rPh>
    <rPh sb="3" eb="4">
      <t>ダイ</t>
    </rPh>
    <phoneticPr fontId="3"/>
  </si>
  <si>
    <t>C会場使用料</t>
    <rPh sb="1" eb="3">
      <t>カイジョウ</t>
    </rPh>
    <rPh sb="3" eb="6">
      <t>シヨウリョウ</t>
    </rPh>
    <phoneticPr fontId="3"/>
  </si>
  <si>
    <t>C冷暖房料</t>
    <rPh sb="1" eb="4">
      <t>レイダンボウ</t>
    </rPh>
    <rPh sb="4" eb="5">
      <t>リョウ</t>
    </rPh>
    <phoneticPr fontId="3"/>
  </si>
  <si>
    <t>Cバス・タクシー代</t>
    <rPh sb="8" eb="9">
      <t>ダイ</t>
    </rPh>
    <phoneticPr fontId="3"/>
  </si>
  <si>
    <t>C機械使用料</t>
    <rPh sb="1" eb="3">
      <t>キカイ</t>
    </rPh>
    <rPh sb="3" eb="6">
      <t>シヨウリョウ</t>
    </rPh>
    <phoneticPr fontId="3"/>
  </si>
  <si>
    <t>C備品費</t>
    <rPh sb="1" eb="3">
      <t>ビヒン</t>
    </rPh>
    <rPh sb="3" eb="4">
      <t>ヒ</t>
    </rPh>
    <phoneticPr fontId="3"/>
  </si>
  <si>
    <t>1印刷代</t>
    <rPh sb="1" eb="3">
      <t>インサツ</t>
    </rPh>
    <rPh sb="3" eb="4">
      <t>ダイ</t>
    </rPh>
    <phoneticPr fontId="3"/>
  </si>
  <si>
    <t>1事務用品費</t>
    <rPh sb="1" eb="3">
      <t>ジム</t>
    </rPh>
    <rPh sb="3" eb="5">
      <t>ヨウヒン</t>
    </rPh>
    <rPh sb="5" eb="6">
      <t>ヒ</t>
    </rPh>
    <phoneticPr fontId="3"/>
  </si>
  <si>
    <t>1会計簿</t>
    <rPh sb="1" eb="3">
      <t>カイケイ</t>
    </rPh>
    <rPh sb="3" eb="4">
      <t>ボ</t>
    </rPh>
    <phoneticPr fontId="3"/>
  </si>
  <si>
    <t>1その他</t>
    <rPh sb="3" eb="4">
      <t>タ</t>
    </rPh>
    <phoneticPr fontId="3"/>
  </si>
  <si>
    <t>2会場使用料</t>
    <rPh sb="1" eb="3">
      <t>カイジョウ</t>
    </rPh>
    <rPh sb="3" eb="6">
      <t>シヨウリョウ</t>
    </rPh>
    <phoneticPr fontId="3"/>
  </si>
  <si>
    <t>2資料作成費</t>
    <rPh sb="1" eb="3">
      <t>シリョウ</t>
    </rPh>
    <rPh sb="3" eb="5">
      <t>サクセイ</t>
    </rPh>
    <rPh sb="5" eb="6">
      <t>ヒ</t>
    </rPh>
    <phoneticPr fontId="3"/>
  </si>
  <si>
    <t>2食糧費</t>
    <rPh sb="1" eb="4">
      <t>ショクリョウヒ</t>
    </rPh>
    <phoneticPr fontId="3"/>
  </si>
  <si>
    <t>2交通費</t>
    <rPh sb="1" eb="3">
      <t>コウツウ</t>
    </rPh>
    <rPh sb="3" eb="4">
      <t>ヒ</t>
    </rPh>
    <phoneticPr fontId="3"/>
  </si>
  <si>
    <t>2その他</t>
    <rPh sb="3" eb="4">
      <t>タ</t>
    </rPh>
    <phoneticPr fontId="3"/>
  </si>
  <si>
    <t>3高ク連会費</t>
    <rPh sb="1" eb="2">
      <t>コウ</t>
    </rPh>
    <rPh sb="3" eb="4">
      <t>レン</t>
    </rPh>
    <rPh sb="4" eb="6">
      <t>カイヒ</t>
    </rPh>
    <phoneticPr fontId="3"/>
  </si>
  <si>
    <t>3地区連会費</t>
    <rPh sb="1" eb="3">
      <t>チク</t>
    </rPh>
    <rPh sb="3" eb="4">
      <t>レン</t>
    </rPh>
    <rPh sb="4" eb="6">
      <t>カイヒ</t>
    </rPh>
    <phoneticPr fontId="3"/>
  </si>
  <si>
    <t>3その他</t>
    <rPh sb="3" eb="4">
      <t>タ</t>
    </rPh>
    <phoneticPr fontId="3"/>
  </si>
  <si>
    <t>4祝い金</t>
    <rPh sb="1" eb="2">
      <t>イワ</t>
    </rPh>
    <rPh sb="3" eb="4">
      <t>キン</t>
    </rPh>
    <phoneticPr fontId="3"/>
  </si>
  <si>
    <t>4その他</t>
    <rPh sb="3" eb="4">
      <t>タ</t>
    </rPh>
    <phoneticPr fontId="3"/>
  </si>
  <si>
    <t>4香典</t>
    <rPh sb="1" eb="3">
      <t>コウデン</t>
    </rPh>
    <phoneticPr fontId="3"/>
  </si>
  <si>
    <t>5役員手当</t>
    <rPh sb="1" eb="3">
      <t>ヤクイン</t>
    </rPh>
    <rPh sb="3" eb="5">
      <t>テアテ</t>
    </rPh>
    <phoneticPr fontId="3"/>
  </si>
  <si>
    <t>5年間活動保険料</t>
    <rPh sb="1" eb="3">
      <t>ネンカン</t>
    </rPh>
    <rPh sb="3" eb="5">
      <t>カツドウ</t>
    </rPh>
    <rPh sb="5" eb="7">
      <t>ホケン</t>
    </rPh>
    <rPh sb="7" eb="8">
      <t>リョウ</t>
    </rPh>
    <phoneticPr fontId="3"/>
  </si>
  <si>
    <t>5その他</t>
    <rPh sb="3" eb="4">
      <t>タ</t>
    </rPh>
    <phoneticPr fontId="3"/>
  </si>
  <si>
    <t>6予備費</t>
    <rPh sb="1" eb="4">
      <t>ヨビヒ</t>
    </rPh>
    <phoneticPr fontId="3"/>
  </si>
  <si>
    <t>事務局</t>
    <rPh sb="0" eb="3">
      <t>ジムキョク</t>
    </rPh>
    <phoneticPr fontId="3"/>
  </si>
  <si>
    <t>B旅行保険料</t>
    <phoneticPr fontId="3"/>
  </si>
  <si>
    <t>Bその他</t>
    <rPh sb="3" eb="4">
      <t>タ</t>
    </rPh>
    <phoneticPr fontId="3"/>
  </si>
  <si>
    <t>Cスポーツ大会保険料</t>
    <phoneticPr fontId="3"/>
  </si>
  <si>
    <t>県老人クラブ大会（そ）</t>
    <phoneticPr fontId="3"/>
  </si>
  <si>
    <t>その他(ク）</t>
    <rPh sb="2" eb="3">
      <t>タ</t>
    </rPh>
    <phoneticPr fontId="3"/>
  </si>
  <si>
    <t>その他（地）</t>
    <rPh sb="2" eb="3">
      <t>タ</t>
    </rPh>
    <rPh sb="4" eb="5">
      <t>チ</t>
    </rPh>
    <phoneticPr fontId="3"/>
  </si>
  <si>
    <t>その他（高）</t>
    <rPh sb="2" eb="3">
      <t>タ</t>
    </rPh>
    <rPh sb="4" eb="5">
      <t>コウ</t>
    </rPh>
    <phoneticPr fontId="3"/>
  </si>
  <si>
    <t>その他（そ）</t>
    <rPh sb="2" eb="3">
      <t>タ</t>
    </rPh>
    <phoneticPr fontId="3"/>
  </si>
  <si>
    <t>支出合計</t>
    <rPh sb="0" eb="2">
      <t>シシュツ</t>
    </rPh>
    <rPh sb="2" eb="4">
      <t>ゴウケイ</t>
    </rPh>
    <phoneticPr fontId="3"/>
  </si>
  <si>
    <t>Bサークル補助</t>
    <rPh sb="5" eb="7">
      <t>ホジョ</t>
    </rPh>
    <phoneticPr fontId="3"/>
  </si>
  <si>
    <t xml:space="preserve"> 雑費</t>
    <phoneticPr fontId="3"/>
  </si>
  <si>
    <t>Cサークル補助</t>
    <rPh sb="5" eb="7">
      <t>ホジョ</t>
    </rPh>
    <phoneticPr fontId="3"/>
  </si>
  <si>
    <t>Cその他</t>
    <phoneticPr fontId="3"/>
  </si>
  <si>
    <t>雑費</t>
    <rPh sb="0" eb="2">
      <t>ザッピ</t>
    </rPh>
    <phoneticPr fontId="3"/>
  </si>
  <si>
    <t xml:space="preserve">会費返還金 </t>
    <rPh sb="0" eb="2">
      <t>カイヒ</t>
    </rPh>
    <rPh sb="2" eb="4">
      <t>ヘンカン</t>
    </rPh>
    <rPh sb="4" eb="5">
      <t>キン</t>
    </rPh>
    <phoneticPr fontId="3"/>
  </si>
  <si>
    <t>会費返還金</t>
    <rPh sb="0" eb="2">
      <t>カイヒ</t>
    </rPh>
    <rPh sb="2" eb="4">
      <t>ヘンカン</t>
    </rPh>
    <rPh sb="4" eb="5">
      <t>キン</t>
    </rPh>
    <phoneticPr fontId="3"/>
  </si>
  <si>
    <t>県</t>
    <rPh sb="0" eb="1">
      <t>ケン</t>
    </rPh>
    <phoneticPr fontId="3"/>
  </si>
  <si>
    <t>友愛訪問</t>
    <rPh sb="0" eb="2">
      <t>ユウアイ</t>
    </rPh>
    <rPh sb="2" eb="4">
      <t>ホウモン</t>
    </rPh>
    <phoneticPr fontId="3"/>
  </si>
  <si>
    <t>清掃奉仕</t>
    <rPh sb="0" eb="2">
      <t>セイソウ</t>
    </rPh>
    <rPh sb="2" eb="4">
      <t>ホウシ</t>
    </rPh>
    <phoneticPr fontId="3"/>
  </si>
  <si>
    <t>地域見守り</t>
    <rPh sb="0" eb="2">
      <t>チイキ</t>
    </rPh>
    <rPh sb="2" eb="4">
      <t>ミマモ</t>
    </rPh>
    <phoneticPr fontId="3"/>
  </si>
  <si>
    <t>教育講座開催</t>
    <rPh sb="0" eb="2">
      <t>キョウイク</t>
    </rPh>
    <rPh sb="2" eb="4">
      <t>コウザ</t>
    </rPh>
    <rPh sb="4" eb="6">
      <t>カイサイ</t>
    </rPh>
    <phoneticPr fontId="3"/>
  </si>
  <si>
    <t>旅費</t>
    <rPh sb="0" eb="2">
      <t>リョヒ</t>
    </rPh>
    <phoneticPr fontId="3"/>
  </si>
  <si>
    <t>修繕料</t>
    <rPh sb="0" eb="2">
      <t>シュウゼン</t>
    </rPh>
    <rPh sb="2" eb="3">
      <t>リョウ</t>
    </rPh>
    <phoneticPr fontId="3"/>
  </si>
  <si>
    <t>役務費</t>
    <rPh sb="0" eb="3">
      <t>エキムヒ</t>
    </rPh>
    <phoneticPr fontId="3"/>
  </si>
  <si>
    <t>燃料費</t>
    <rPh sb="0" eb="3">
      <t>ネンリョウヒ</t>
    </rPh>
    <phoneticPr fontId="3"/>
  </si>
  <si>
    <t>参加者謝礼</t>
    <rPh sb="0" eb="3">
      <t>サンカシャ</t>
    </rPh>
    <rPh sb="3" eb="5">
      <t>シャレイ</t>
    </rPh>
    <phoneticPr fontId="3"/>
  </si>
  <si>
    <t>通信運搬費</t>
    <rPh sb="0" eb="5">
      <t>ツウシンウンパンヒ</t>
    </rPh>
    <phoneticPr fontId="3"/>
  </si>
  <si>
    <t>修繕費</t>
    <rPh sb="0" eb="3">
      <t>シュウゼンヒ</t>
    </rPh>
    <phoneticPr fontId="3"/>
  </si>
  <si>
    <t>健康増進</t>
    <rPh sb="0" eb="4">
      <t>ケンコウゾウシン</t>
    </rPh>
    <phoneticPr fontId="3"/>
  </si>
  <si>
    <t>部活動助成金</t>
    <rPh sb="0" eb="6">
      <t>ブカツドウジョセイキン</t>
    </rPh>
    <phoneticPr fontId="3"/>
  </si>
  <si>
    <t>賞品</t>
    <rPh sb="0" eb="2">
      <t>ショウヒン</t>
    </rPh>
    <phoneticPr fontId="3"/>
  </si>
  <si>
    <t>交通費</t>
    <rPh sb="0" eb="3">
      <t>コウツウヒ</t>
    </rPh>
    <phoneticPr fontId="3"/>
  </si>
  <si>
    <t>会場使用料</t>
    <rPh sb="0" eb="5">
      <t>カイジョウシヨウリョウ</t>
    </rPh>
    <phoneticPr fontId="3"/>
  </si>
  <si>
    <t>クラブ名</t>
    <rPh sb="3" eb="4">
      <t>メイ</t>
    </rPh>
    <phoneticPr fontId="3"/>
  </si>
  <si>
    <t>収入科目</t>
    <rPh sb="0" eb="2">
      <t>シュウニュウ</t>
    </rPh>
    <rPh sb="2" eb="4">
      <t>カモク</t>
    </rPh>
    <phoneticPr fontId="3"/>
  </si>
  <si>
    <t>支出科目</t>
    <rPh sb="0" eb="2">
      <t>シシュツ</t>
    </rPh>
    <rPh sb="2" eb="4">
      <t>カモク</t>
    </rPh>
    <phoneticPr fontId="3"/>
  </si>
  <si>
    <t>会　　　費</t>
    <rPh sb="0" eb="1">
      <t>カイ</t>
    </rPh>
    <rPh sb="4" eb="5">
      <t>ヒ</t>
    </rPh>
    <phoneticPr fontId="3"/>
  </si>
  <si>
    <t>社協補助金</t>
  </si>
  <si>
    <t>市補助金</t>
  </si>
  <si>
    <t>寄 付 金</t>
    <rPh sb="0" eb="1">
      <t>ヤドリキ</t>
    </rPh>
    <rPh sb="2" eb="3">
      <t>ツキ</t>
    </rPh>
    <rPh sb="4" eb="5">
      <t>カネ</t>
    </rPh>
    <phoneticPr fontId="3"/>
  </si>
  <si>
    <t>雑 収 入</t>
    <rPh sb="0" eb="1">
      <t>ザツ</t>
    </rPh>
    <rPh sb="2" eb="3">
      <t>オサム</t>
    </rPh>
    <rPh sb="4" eb="5">
      <t>ニュウ</t>
    </rPh>
    <phoneticPr fontId="3"/>
  </si>
  <si>
    <t>繰 越 金</t>
    <rPh sb="0" eb="1">
      <t>クリ</t>
    </rPh>
    <rPh sb="2" eb="3">
      <t>コシ</t>
    </rPh>
    <rPh sb="4" eb="5">
      <t>キン</t>
    </rPh>
    <phoneticPr fontId="3"/>
  </si>
  <si>
    <t>そ の 他</t>
    <rPh sb="4" eb="5">
      <t>タ</t>
    </rPh>
    <phoneticPr fontId="3"/>
  </si>
  <si>
    <t>収入合計(a)</t>
    <rPh sb="0" eb="2">
      <t>シュウニュウ</t>
    </rPh>
    <rPh sb="2" eb="4">
      <t>ゴウケイ</t>
    </rPh>
    <phoneticPr fontId="3"/>
  </si>
  <si>
    <t>支出合計(b)</t>
    <rPh sb="0" eb="2">
      <t>シシュツ</t>
    </rPh>
    <rPh sb="2" eb="4">
      <t>ゴウケイ</t>
    </rPh>
    <rPh sb="3" eb="4">
      <t>ケイ</t>
    </rPh>
    <phoneticPr fontId="3"/>
  </si>
  <si>
    <t>（次年度へ繰越）</t>
  </si>
  <si>
    <t>上記についていずれも正確であることを認めます。</t>
  </si>
  <si>
    <t>食糧費（※）</t>
    <rPh sb="0" eb="3">
      <t>ショクリョウヒ</t>
    </rPh>
    <phoneticPr fontId="3"/>
  </si>
  <si>
    <t>参加賞</t>
    <rPh sb="0" eb="2">
      <t>サンカ</t>
    </rPh>
    <rPh sb="2" eb="3">
      <t>ショウ</t>
    </rPh>
    <phoneticPr fontId="3"/>
  </si>
  <si>
    <t>✓</t>
  </si>
  <si>
    <t>✓</t>
    <phoneticPr fontId="3"/>
  </si>
  <si>
    <t>　</t>
  </si>
  <si>
    <t>使用料
及び
賃借料</t>
    <rPh sb="0" eb="3">
      <t>シヨウリョウ</t>
    </rPh>
    <rPh sb="4" eb="5">
      <t>オヨ</t>
    </rPh>
    <rPh sb="7" eb="10">
      <t>チンシャクリョウ</t>
    </rPh>
    <phoneticPr fontId="3"/>
  </si>
  <si>
    <t>年度</t>
    <rPh sb="0" eb="2">
      <t>ネンド</t>
    </rPh>
    <phoneticPr fontId="3"/>
  </si>
  <si>
    <t>✔県対象合計</t>
    <rPh sb="1" eb="2">
      <t>ケン</t>
    </rPh>
    <rPh sb="2" eb="4">
      <t>タイショウ</t>
    </rPh>
    <rPh sb="4" eb="6">
      <t>ゴウケイ</t>
    </rPh>
    <phoneticPr fontId="3"/>
  </si>
  <si>
    <t>新年交歓会
など</t>
    <rPh sb="0" eb="2">
      <t>シンネン</t>
    </rPh>
    <rPh sb="2" eb="4">
      <t>コウカン</t>
    </rPh>
    <rPh sb="4" eb="5">
      <t>カイ</t>
    </rPh>
    <phoneticPr fontId="3"/>
  </si>
  <si>
    <t>科目</t>
    <rPh sb="0" eb="2">
      <t>カモク</t>
    </rPh>
    <phoneticPr fontId="3"/>
  </si>
  <si>
    <t>他団体主催事業</t>
    <rPh sb="0" eb="1">
      <t>タ</t>
    </rPh>
    <rPh sb="1" eb="3">
      <t>ダンタイ</t>
    </rPh>
    <rPh sb="3" eb="5">
      <t>シュサイ</t>
    </rPh>
    <rPh sb="5" eb="7">
      <t>ジギョウ</t>
    </rPh>
    <phoneticPr fontId="3"/>
  </si>
  <si>
    <t>消耗品・備品費</t>
    <rPh sb="0" eb="3">
      <t>ショウモウヒン</t>
    </rPh>
    <rPh sb="4" eb="6">
      <t>ビヒン</t>
    </rPh>
    <rPh sb="6" eb="7">
      <t>ヒ</t>
    </rPh>
    <phoneticPr fontId="3"/>
  </si>
  <si>
    <t>高齢者クラブ活動経費明細</t>
    <rPh sb="0" eb="2">
      <t>コウレイ</t>
    </rPh>
    <rPh sb="2" eb="3">
      <t>シャ</t>
    </rPh>
    <rPh sb="6" eb="8">
      <t>カツドウ</t>
    </rPh>
    <rPh sb="8" eb="10">
      <t>ケイヒ</t>
    </rPh>
    <rPh sb="10" eb="12">
      <t>メイサイ</t>
    </rPh>
    <phoneticPr fontId="3"/>
  </si>
  <si>
    <t>負担金</t>
    <phoneticPr fontId="3"/>
  </si>
  <si>
    <t>慶弔費</t>
    <phoneticPr fontId="3"/>
  </si>
  <si>
    <t>雑　費</t>
    <phoneticPr fontId="3"/>
  </si>
  <si>
    <t>予備費</t>
    <rPh sb="0" eb="2">
      <t>ヨビ</t>
    </rPh>
    <rPh sb="2" eb="3">
      <t>ヒ</t>
    </rPh>
    <phoneticPr fontId="3"/>
  </si>
  <si>
    <t>人数</t>
    <rPh sb="0" eb="2">
      <t>ニンズウ</t>
    </rPh>
    <phoneticPr fontId="3"/>
  </si>
  <si>
    <t>決算書</t>
  </si>
  <si>
    <t>他団体研修参加
他団体サロン
地区芸能発表会
公式ｽﾎﾟｰﾂ大会
ねんりんピック
自治会レク大会
自治会敬老会
自治会行事参加
県老人ｸﾗﾌﾞ大会
など</t>
    <rPh sb="0" eb="1">
      <t>ホカ</t>
    </rPh>
    <rPh sb="1" eb="3">
      <t>ダンタイ</t>
    </rPh>
    <rPh sb="3" eb="5">
      <t>ケンシュウ</t>
    </rPh>
    <rPh sb="5" eb="7">
      <t>サンカ</t>
    </rPh>
    <rPh sb="8" eb="9">
      <t>ホカ</t>
    </rPh>
    <rPh sb="9" eb="11">
      <t>ダンタイ</t>
    </rPh>
    <rPh sb="15" eb="17">
      <t>チク</t>
    </rPh>
    <rPh sb="17" eb="19">
      <t>ゲイノウ</t>
    </rPh>
    <rPh sb="19" eb="22">
      <t>ハッピョウカイ</t>
    </rPh>
    <rPh sb="23" eb="25">
      <t>コウシキ</t>
    </rPh>
    <rPh sb="30" eb="32">
      <t>タイカイ</t>
    </rPh>
    <rPh sb="41" eb="44">
      <t>ジチカイ</t>
    </rPh>
    <rPh sb="46" eb="48">
      <t>タイカイ</t>
    </rPh>
    <rPh sb="49" eb="52">
      <t>ジチカイ</t>
    </rPh>
    <rPh sb="52" eb="55">
      <t>ケイロウカイ</t>
    </rPh>
    <rPh sb="56" eb="59">
      <t>ジチカイ</t>
    </rPh>
    <rPh sb="59" eb="61">
      <t>ギョウジ</t>
    </rPh>
    <rPh sb="61" eb="63">
      <t>サンカ</t>
    </rPh>
    <rPh sb="64" eb="65">
      <t>ケン</t>
    </rPh>
    <rPh sb="65" eb="67">
      <t>ロウジン</t>
    </rPh>
    <rPh sb="71" eb="73">
      <t>タイカイ</t>
    </rPh>
    <phoneticPr fontId="3"/>
  </si>
  <si>
    <t>事務局/全参加者×食糧費</t>
    <rPh sb="0" eb="3">
      <t>ジムキョク</t>
    </rPh>
    <rPh sb="4" eb="5">
      <t>ゼン</t>
    </rPh>
    <rPh sb="5" eb="8">
      <t>サンカシャ</t>
    </rPh>
    <rPh sb="9" eb="12">
      <t>ショクリョウヒ</t>
    </rPh>
    <phoneticPr fontId="3"/>
  </si>
  <si>
    <t>全参加者(名)</t>
    <rPh sb="0" eb="1">
      <t>ゼン</t>
    </rPh>
    <rPh sb="1" eb="4">
      <t>サンカシャ</t>
    </rPh>
    <rPh sb="5" eb="6">
      <t>メイ</t>
    </rPh>
    <phoneticPr fontId="3"/>
  </si>
  <si>
    <t>事務局(名)</t>
    <rPh sb="0" eb="3">
      <t>ジムキョク</t>
    </rPh>
    <rPh sb="4" eb="5">
      <t>メイ</t>
    </rPh>
    <phoneticPr fontId="3"/>
  </si>
  <si>
    <t>県対象 按分(円)</t>
    <rPh sb="0" eb="1">
      <t>ケン</t>
    </rPh>
    <rPh sb="1" eb="3">
      <t>タイショウ</t>
    </rPh>
    <rPh sb="4" eb="6">
      <t>アンブン</t>
    </rPh>
    <rPh sb="7" eb="8">
      <t>エン</t>
    </rPh>
    <phoneticPr fontId="3"/>
  </si>
  <si>
    <t>!選択!</t>
  </si>
  <si>
    <t>（※）
食糧費
計算表</t>
    <rPh sb="4" eb="7">
      <t>ショクリョウヒ</t>
    </rPh>
    <rPh sb="8" eb="10">
      <t>ケイサン</t>
    </rPh>
    <rPh sb="10" eb="11">
      <t>ヒョウ</t>
    </rPh>
    <phoneticPr fontId="3"/>
  </si>
  <si>
    <t>懇親会
忘年会・新年会
懇親旅行
季節の行事
など</t>
    <rPh sb="0" eb="2">
      <t>コンシン</t>
    </rPh>
    <rPh sb="2" eb="3">
      <t>カイ</t>
    </rPh>
    <rPh sb="4" eb="7">
      <t>ボウネンカイ</t>
    </rPh>
    <rPh sb="8" eb="11">
      <t>シンネンカイ</t>
    </rPh>
    <rPh sb="12" eb="14">
      <t>コンシン</t>
    </rPh>
    <rPh sb="14" eb="16">
      <t>リョコウ</t>
    </rPh>
    <rPh sb="17" eb="19">
      <t>キセツ</t>
    </rPh>
    <rPh sb="20" eb="22">
      <t>ギョウジ</t>
    </rPh>
    <phoneticPr fontId="3"/>
  </si>
  <si>
    <t>需用費
及び
備品費</t>
    <rPh sb="0" eb="3">
      <t>ジュヨウヒ</t>
    </rPh>
    <rPh sb="4" eb="5">
      <t>オヨ</t>
    </rPh>
    <rPh sb="7" eb="10">
      <t>ビヒンヒ</t>
    </rPh>
    <phoneticPr fontId="3"/>
  </si>
  <si>
    <t>収入合計</t>
    <rPh sb="0" eb="2">
      <t>シュウニュウ</t>
    </rPh>
    <rPh sb="2" eb="4">
      <t>ゴウケイ</t>
    </rPh>
    <phoneticPr fontId="3"/>
  </si>
  <si>
    <t>支出合計</t>
    <phoneticPr fontId="3"/>
  </si>
  <si>
    <t>差引残高</t>
    <rPh sb="0" eb="2">
      <t>サシヒキ</t>
    </rPh>
    <rPh sb="2" eb="4">
      <t>ザンダカ</t>
    </rPh>
    <phoneticPr fontId="3"/>
  </si>
  <si>
    <t>円</t>
    <rPh sb="0" eb="1">
      <t>エン</t>
    </rPh>
    <phoneticPr fontId="3"/>
  </si>
  <si>
    <t>監事</t>
    <rPh sb="0" eb="2">
      <t>カンジ</t>
    </rPh>
    <phoneticPr fontId="3"/>
  </si>
  <si>
    <t>※署名または記名押印</t>
    <phoneticPr fontId="3"/>
  </si>
  <si>
    <t>一律10,000円</t>
    <phoneticPr fontId="3"/>
  </si>
  <si>
    <t>自治会からの補助金</t>
    <phoneticPr fontId="3"/>
  </si>
  <si>
    <t>市補助金対象</t>
    <phoneticPr fontId="3"/>
  </si>
  <si>
    <t>補助金対象外</t>
    <phoneticPr fontId="3"/>
  </si>
  <si>
    <t>A</t>
    <phoneticPr fontId="3"/>
  </si>
  <si>
    <t>B</t>
    <phoneticPr fontId="3"/>
  </si>
  <si>
    <t>事務局</t>
    <rPh sb="0" eb="3">
      <t>ジムキョク</t>
    </rPh>
    <phoneticPr fontId="3"/>
  </si>
  <si>
    <t xml:space="preserve"> その他 </t>
    <rPh sb="3" eb="4">
      <t>タ</t>
    </rPh>
    <phoneticPr fontId="3"/>
  </si>
  <si>
    <t>事務費　</t>
    <rPh sb="0" eb="3">
      <t>ジムヒ</t>
    </rPh>
    <phoneticPr fontId="3"/>
  </si>
  <si>
    <t>会議費　</t>
    <rPh sb="0" eb="3">
      <t>カイギヒ</t>
    </rPh>
    <phoneticPr fontId="3"/>
  </si>
  <si>
    <t>負担金　</t>
    <rPh sb="0" eb="3">
      <t>フタンキン</t>
    </rPh>
    <phoneticPr fontId="3"/>
  </si>
  <si>
    <t>慶弔費　</t>
    <rPh sb="0" eb="2">
      <t>ケイチョウ</t>
    </rPh>
    <rPh sb="2" eb="3">
      <t>ヒ</t>
    </rPh>
    <phoneticPr fontId="3"/>
  </si>
  <si>
    <t>助成金　</t>
    <rPh sb="0" eb="3">
      <t>ジョセイキン</t>
    </rPh>
    <phoneticPr fontId="3"/>
  </si>
  <si>
    <t>雑費　</t>
    <phoneticPr fontId="3"/>
  </si>
  <si>
    <t>予備費　</t>
    <rPh sb="0" eb="3">
      <t>ヨビヒ</t>
    </rPh>
    <phoneticPr fontId="3"/>
  </si>
  <si>
    <t>その他　</t>
    <rPh sb="2" eb="3">
      <t>タ</t>
    </rPh>
    <phoneticPr fontId="3"/>
  </si>
  <si>
    <t>事業費A</t>
    <rPh sb="0" eb="3">
      <t>ジギョウヒ</t>
    </rPh>
    <phoneticPr fontId="3"/>
  </si>
  <si>
    <t>事業費B</t>
    <rPh sb="0" eb="3">
      <t>ジギョウヒ</t>
    </rPh>
    <phoneticPr fontId="3"/>
  </si>
  <si>
    <t>事業費A</t>
    <rPh sb="0" eb="3">
      <t>ジギョウヒ</t>
    </rPh>
    <phoneticPr fontId="3"/>
  </si>
  <si>
    <t>報償費</t>
    <rPh sb="0" eb="3">
      <t>ホウショウヒ</t>
    </rPh>
    <phoneticPr fontId="3"/>
  </si>
  <si>
    <t>A参加者謝礼</t>
    <rPh sb="1" eb="4">
      <t>サンカシャ</t>
    </rPh>
    <rPh sb="4" eb="6">
      <t>シャレイ</t>
    </rPh>
    <phoneticPr fontId="3"/>
  </si>
  <si>
    <t>旅費</t>
    <rPh sb="0" eb="2">
      <t>リョヒ</t>
    </rPh>
    <phoneticPr fontId="3"/>
  </si>
  <si>
    <t>需用費・備品費</t>
    <rPh sb="0" eb="3">
      <t>ジュヨウヒ</t>
    </rPh>
    <rPh sb="4" eb="6">
      <t>ビヒン</t>
    </rPh>
    <rPh sb="6" eb="7">
      <t>ヒ</t>
    </rPh>
    <phoneticPr fontId="3"/>
  </si>
  <si>
    <t>A交通費</t>
    <rPh sb="1" eb="3">
      <t>コウツウ</t>
    </rPh>
    <rPh sb="3" eb="4">
      <t>ヒ</t>
    </rPh>
    <phoneticPr fontId="3"/>
  </si>
  <si>
    <t>A消耗品・備品費</t>
    <rPh sb="1" eb="4">
      <t>ショウモウヒン</t>
    </rPh>
    <rPh sb="5" eb="7">
      <t>ビヒン</t>
    </rPh>
    <rPh sb="7" eb="8">
      <t>ヒ</t>
    </rPh>
    <phoneticPr fontId="3"/>
  </si>
  <si>
    <t>A参加賞</t>
    <rPh sb="1" eb="3">
      <t>サンカ</t>
    </rPh>
    <rPh sb="3" eb="4">
      <t>ショウ</t>
    </rPh>
    <phoneticPr fontId="3"/>
  </si>
  <si>
    <t>A燃料費</t>
    <rPh sb="1" eb="4">
      <t>ネンリョウヒ</t>
    </rPh>
    <phoneticPr fontId="3"/>
  </si>
  <si>
    <t>A修繕料</t>
    <rPh sb="1" eb="3">
      <t>シュウゼン</t>
    </rPh>
    <rPh sb="3" eb="4">
      <t>リョウ</t>
    </rPh>
    <phoneticPr fontId="3"/>
  </si>
  <si>
    <t>役務費</t>
    <rPh sb="0" eb="3">
      <t>エキムヒ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</si>
  <si>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</si>
  <si>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Aその他</t>
    <rPh sb="3" eb="4">
      <t>タ</t>
    </rPh>
    <phoneticPr fontId="3"/>
  </si>
  <si>
    <t>A部活動助成金</t>
    <rPh sb="1" eb="4">
      <t>ブカツドウ</t>
    </rPh>
    <rPh sb="4" eb="7">
      <t>ジョセイキン</t>
    </rPh>
    <phoneticPr fontId="3"/>
  </si>
  <si>
    <t>A会場使用料</t>
    <rPh sb="1" eb="3">
      <t>カイジョウ</t>
    </rPh>
    <rPh sb="3" eb="6">
      <t>シヨウリョウ</t>
    </rPh>
    <phoneticPr fontId="3"/>
  </si>
  <si>
    <t>A保険料</t>
    <rPh sb="1" eb="3">
      <t>ホケン</t>
    </rPh>
    <rPh sb="3" eb="4">
      <t>リョウ</t>
    </rPh>
    <phoneticPr fontId="3"/>
  </si>
  <si>
    <t>A通信運搬費</t>
    <rPh sb="1" eb="3">
      <t>ツウシン</t>
    </rPh>
    <rPh sb="3" eb="5">
      <t>ウンパン</t>
    </rPh>
    <rPh sb="5" eb="6">
      <t>ヒ</t>
    </rPh>
    <phoneticPr fontId="3"/>
  </si>
  <si>
    <t>その他</t>
    <rPh sb="2" eb="3">
      <t>タ</t>
    </rPh>
    <phoneticPr fontId="3"/>
  </si>
  <si>
    <t>A食糧費※</t>
    <rPh sb="1" eb="4">
      <t>ショクリョウヒ</t>
    </rPh>
    <phoneticPr fontId="3"/>
  </si>
  <si>
    <t>クラブ主催事業</t>
    <rPh sb="3" eb="5">
      <t>シュサイ</t>
    </rPh>
    <rPh sb="5" eb="7">
      <t>ジギョウ</t>
    </rPh>
    <phoneticPr fontId="3"/>
  </si>
  <si>
    <t>B懇親会</t>
    <rPh sb="1" eb="3">
      <t>コンシン</t>
    </rPh>
    <rPh sb="3" eb="4">
      <t>カイ</t>
    </rPh>
    <phoneticPr fontId="3"/>
  </si>
  <si>
    <t>B忘年会・新年会</t>
    <rPh sb="1" eb="4">
      <t>ボウネンカイ</t>
    </rPh>
    <rPh sb="5" eb="8">
      <t>シンネンカイ</t>
    </rPh>
    <phoneticPr fontId="3"/>
  </si>
  <si>
    <t>B懇親旅行</t>
    <rPh sb="1" eb="3">
      <t>コンシン</t>
    </rPh>
    <rPh sb="3" eb="5">
      <t>リョコウ</t>
    </rPh>
    <phoneticPr fontId="3"/>
  </si>
  <si>
    <t>B季節の行事</t>
    <rPh sb="1" eb="3">
      <t>キセツ</t>
    </rPh>
    <rPh sb="4" eb="6">
      <t>ギョウジ</t>
    </rPh>
    <phoneticPr fontId="3"/>
  </si>
  <si>
    <t>Bその他</t>
    <rPh sb="3" eb="4">
      <t>タ</t>
    </rPh>
    <phoneticPr fontId="3"/>
  </si>
  <si>
    <t>高ク連主催事業</t>
    <rPh sb="0" eb="1">
      <t>コウ</t>
    </rPh>
    <rPh sb="2" eb="3">
      <t>レン</t>
    </rPh>
    <rPh sb="3" eb="5">
      <t>シュサイ</t>
    </rPh>
    <rPh sb="5" eb="7">
      <t>ジギョウ</t>
    </rPh>
    <phoneticPr fontId="3"/>
  </si>
  <si>
    <t>地区高ク連主催事業</t>
    <rPh sb="0" eb="2">
      <t>チク</t>
    </rPh>
    <rPh sb="2" eb="3">
      <t>コウ</t>
    </rPh>
    <rPh sb="4" eb="5">
      <t>レン</t>
    </rPh>
    <rPh sb="5" eb="7">
      <t>シュサイ</t>
    </rPh>
    <rPh sb="7" eb="9">
      <t>ジギョウ</t>
    </rPh>
    <phoneticPr fontId="3"/>
  </si>
  <si>
    <t>事業費B</t>
    <rPh sb="0" eb="2">
      <t>ジギョウ</t>
    </rPh>
    <rPh sb="2" eb="3">
      <t>ヒ</t>
    </rPh>
    <phoneticPr fontId="3"/>
  </si>
  <si>
    <t>クラブ主催</t>
    <rPh sb="3" eb="5">
      <t>シュサイ</t>
    </rPh>
    <phoneticPr fontId="3"/>
  </si>
  <si>
    <t>地区連主催</t>
    <rPh sb="0" eb="2">
      <t>チク</t>
    </rPh>
    <rPh sb="2" eb="3">
      <t>レン</t>
    </rPh>
    <rPh sb="3" eb="5">
      <t>シュサイ</t>
    </rPh>
    <phoneticPr fontId="3"/>
  </si>
  <si>
    <t>高ク連主催</t>
    <rPh sb="0" eb="1">
      <t>コウ</t>
    </rPh>
    <rPh sb="2" eb="3">
      <t>レン</t>
    </rPh>
    <rPh sb="3" eb="5">
      <t>シュサイ</t>
    </rPh>
    <phoneticPr fontId="3"/>
  </si>
  <si>
    <t>他団体主催</t>
    <rPh sb="0" eb="1">
      <t>タ</t>
    </rPh>
    <rPh sb="1" eb="3">
      <t>ダンタイ</t>
    </rPh>
    <rPh sb="3" eb="5">
      <t>シュサイ</t>
    </rPh>
    <phoneticPr fontId="3"/>
  </si>
  <si>
    <t>B新年交歓会</t>
    <rPh sb="1" eb="3">
      <t>シンネン</t>
    </rPh>
    <rPh sb="3" eb="5">
      <t>コウカン</t>
    </rPh>
    <rPh sb="5" eb="6">
      <t>カイ</t>
    </rPh>
    <phoneticPr fontId="3"/>
  </si>
  <si>
    <t>B他団体事業</t>
    <rPh sb="1" eb="2">
      <t>タ</t>
    </rPh>
    <rPh sb="2" eb="4">
      <t>ダンタイ</t>
    </rPh>
    <rPh sb="4" eb="6">
      <t>ジギョウ</t>
    </rPh>
    <phoneticPr fontId="3"/>
  </si>
  <si>
    <t>支出対象</t>
    <phoneticPr fontId="3"/>
  </si>
  <si>
    <t>　</t>
    <phoneticPr fontId="3"/>
  </si>
  <si>
    <t>その他</t>
    <rPh sb="2" eb="3">
      <t>タ</t>
    </rPh>
    <phoneticPr fontId="3"/>
  </si>
  <si>
    <t>詳細</t>
    <rPh sb="0" eb="2">
      <t>ショウサイ</t>
    </rPh>
    <phoneticPr fontId="3"/>
  </si>
  <si>
    <t>１印刷代</t>
    <rPh sb="1" eb="3">
      <t>インサツ</t>
    </rPh>
    <rPh sb="3" eb="4">
      <t>ダイ</t>
    </rPh>
    <phoneticPr fontId="3"/>
  </si>
  <si>
    <t>１事務用品費</t>
    <rPh sb="1" eb="3">
      <t>ジム</t>
    </rPh>
    <rPh sb="3" eb="5">
      <t>ヨウヒン</t>
    </rPh>
    <rPh sb="5" eb="6">
      <t>ヒ</t>
    </rPh>
    <phoneticPr fontId="3"/>
  </si>
  <si>
    <t>１会計簿</t>
    <rPh sb="1" eb="3">
      <t>カイケイ</t>
    </rPh>
    <rPh sb="3" eb="4">
      <t>ボ</t>
    </rPh>
    <phoneticPr fontId="3"/>
  </si>
  <si>
    <t>１その他</t>
    <rPh sb="3" eb="4">
      <t>タ</t>
    </rPh>
    <phoneticPr fontId="3"/>
  </si>
  <si>
    <t>２会場使用料</t>
    <rPh sb="1" eb="3">
      <t>カイジョウ</t>
    </rPh>
    <rPh sb="3" eb="6">
      <t>シヨウリョウ</t>
    </rPh>
    <phoneticPr fontId="3"/>
  </si>
  <si>
    <t>２資料作成費</t>
    <rPh sb="1" eb="3">
      <t>シリョウ</t>
    </rPh>
    <rPh sb="3" eb="5">
      <t>サクセイ</t>
    </rPh>
    <rPh sb="5" eb="6">
      <t>ヒ</t>
    </rPh>
    <phoneticPr fontId="3"/>
  </si>
  <si>
    <t>２食糧費</t>
    <rPh sb="1" eb="4">
      <t>ショクリョウヒ</t>
    </rPh>
    <phoneticPr fontId="3"/>
  </si>
  <si>
    <t>２交通費</t>
    <rPh sb="1" eb="3">
      <t>コウツウ</t>
    </rPh>
    <rPh sb="3" eb="4">
      <t>ヒ</t>
    </rPh>
    <phoneticPr fontId="3"/>
  </si>
  <si>
    <t>２その他</t>
    <rPh sb="3" eb="4">
      <t>タ</t>
    </rPh>
    <phoneticPr fontId="3"/>
  </si>
  <si>
    <t>３高ク連会費</t>
    <rPh sb="1" eb="2">
      <t>コウ</t>
    </rPh>
    <rPh sb="3" eb="4">
      <t>レン</t>
    </rPh>
    <rPh sb="4" eb="6">
      <t>カイヒ</t>
    </rPh>
    <phoneticPr fontId="3"/>
  </si>
  <si>
    <t>３地区連会費</t>
    <rPh sb="1" eb="3">
      <t>チク</t>
    </rPh>
    <rPh sb="3" eb="4">
      <t>レン</t>
    </rPh>
    <rPh sb="4" eb="6">
      <t>カイヒ</t>
    </rPh>
    <phoneticPr fontId="3"/>
  </si>
  <si>
    <t>３その他</t>
    <rPh sb="3" eb="4">
      <t>タ</t>
    </rPh>
    <phoneticPr fontId="3"/>
  </si>
  <si>
    <t>４香典</t>
    <rPh sb="1" eb="3">
      <t>コウデン</t>
    </rPh>
    <phoneticPr fontId="3"/>
  </si>
  <si>
    <t>４祝い金</t>
    <rPh sb="1" eb="2">
      <t>イワ</t>
    </rPh>
    <rPh sb="3" eb="4">
      <t>キン</t>
    </rPh>
    <phoneticPr fontId="3"/>
  </si>
  <si>
    <t>４その他</t>
    <rPh sb="3" eb="4">
      <t>タ</t>
    </rPh>
    <phoneticPr fontId="3"/>
  </si>
  <si>
    <t>５役員手当</t>
    <rPh sb="1" eb="3">
      <t>ヤクイン</t>
    </rPh>
    <rPh sb="3" eb="5">
      <t>テアテ</t>
    </rPh>
    <phoneticPr fontId="3"/>
  </si>
  <si>
    <t>５年間活動保険料</t>
    <rPh sb="1" eb="3">
      <t>ネンカン</t>
    </rPh>
    <rPh sb="3" eb="5">
      <t>カツドウ</t>
    </rPh>
    <rPh sb="5" eb="7">
      <t>ホケン</t>
    </rPh>
    <rPh sb="7" eb="8">
      <t>リョウ</t>
    </rPh>
    <phoneticPr fontId="3"/>
  </si>
  <si>
    <t>５その他</t>
    <rPh sb="3" eb="4">
      <t>タ</t>
    </rPh>
    <phoneticPr fontId="3"/>
  </si>
  <si>
    <t>６予備費</t>
    <rPh sb="1" eb="4">
      <t>ヨビヒ</t>
    </rPh>
    <phoneticPr fontId="3"/>
  </si>
  <si>
    <t>７その他</t>
    <rPh sb="3" eb="4">
      <t>タ</t>
    </rPh>
    <phoneticPr fontId="3"/>
  </si>
  <si>
    <r>
      <rPr>
        <sz val="11"/>
        <color theme="0"/>
        <rFont val="ＭＳ Ｐゴシック"/>
        <family val="3"/>
        <charset val="128"/>
      </rPr>
      <t>１</t>
    </r>
    <r>
      <rPr>
        <sz val="11"/>
        <rFont val="ＭＳ Ｐゴシック"/>
        <family val="3"/>
        <charset val="128"/>
      </rPr>
      <t>印刷代</t>
    </r>
    <rPh sb="1" eb="3">
      <t>インサツ</t>
    </rPh>
    <rPh sb="3" eb="4">
      <t>ダイ</t>
    </rPh>
    <phoneticPr fontId="3"/>
  </si>
  <si>
    <r>
      <rPr>
        <sz val="11"/>
        <color theme="0"/>
        <rFont val="ＭＳ Ｐゴシック"/>
        <family val="3"/>
        <charset val="128"/>
      </rPr>
      <t>１</t>
    </r>
    <r>
      <rPr>
        <sz val="11"/>
        <rFont val="ＭＳ Ｐゴシック"/>
        <family val="3"/>
        <charset val="128"/>
      </rPr>
      <t>事務用品費</t>
    </r>
    <rPh sb="1" eb="3">
      <t>ジム</t>
    </rPh>
    <rPh sb="3" eb="5">
      <t>ヨウヒン</t>
    </rPh>
    <rPh sb="5" eb="6">
      <t>ヒ</t>
    </rPh>
    <phoneticPr fontId="3"/>
  </si>
  <si>
    <r>
      <rPr>
        <sz val="11"/>
        <color theme="0"/>
        <rFont val="ＭＳ Ｐゴシック"/>
        <family val="3"/>
        <charset val="128"/>
      </rPr>
      <t>１</t>
    </r>
    <r>
      <rPr>
        <sz val="11"/>
        <rFont val="ＭＳ Ｐゴシック"/>
        <family val="3"/>
        <charset val="128"/>
      </rPr>
      <t>会計簿</t>
    </r>
    <rPh sb="1" eb="3">
      <t>カイケイ</t>
    </rPh>
    <rPh sb="3" eb="4">
      <t>ボ</t>
    </rPh>
    <phoneticPr fontId="3"/>
  </si>
  <si>
    <r>
      <rPr>
        <sz val="11"/>
        <color theme="0"/>
        <rFont val="ＭＳ Ｐゴシック"/>
        <family val="3"/>
        <charset val="128"/>
      </rPr>
      <t>１</t>
    </r>
    <r>
      <rPr>
        <sz val="11"/>
        <rFont val="ＭＳ Ｐゴシック"/>
        <family val="3"/>
        <charset val="128"/>
      </rPr>
      <t>その他</t>
    </r>
    <rPh sb="3" eb="4">
      <t>タ</t>
    </rPh>
    <phoneticPr fontId="3"/>
  </si>
  <si>
    <r>
      <rPr>
        <sz val="11"/>
        <color theme="0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>会場使用料</t>
    </r>
    <rPh sb="1" eb="3">
      <t>カイジョウ</t>
    </rPh>
    <rPh sb="3" eb="6">
      <t>シヨウリョウ</t>
    </rPh>
    <phoneticPr fontId="3"/>
  </si>
  <si>
    <r>
      <rPr>
        <sz val="11"/>
        <color theme="0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>資料作成費</t>
    </r>
    <rPh sb="1" eb="3">
      <t>シリョウ</t>
    </rPh>
    <rPh sb="3" eb="5">
      <t>サクセイ</t>
    </rPh>
    <rPh sb="5" eb="6">
      <t>ヒ</t>
    </rPh>
    <phoneticPr fontId="3"/>
  </si>
  <si>
    <r>
      <rPr>
        <sz val="11"/>
        <color theme="0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>食糧費</t>
    </r>
    <rPh sb="1" eb="4">
      <t>ショクリョウヒ</t>
    </rPh>
    <phoneticPr fontId="3"/>
  </si>
  <si>
    <r>
      <rPr>
        <sz val="11"/>
        <color theme="0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>交通費</t>
    </r>
    <rPh sb="1" eb="3">
      <t>コウツウ</t>
    </rPh>
    <rPh sb="3" eb="4">
      <t>ヒ</t>
    </rPh>
    <phoneticPr fontId="3"/>
  </si>
  <si>
    <r>
      <rPr>
        <sz val="11"/>
        <color theme="0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>その他</t>
    </r>
    <rPh sb="3" eb="4">
      <t>タ</t>
    </rPh>
    <phoneticPr fontId="3"/>
  </si>
  <si>
    <r>
      <rPr>
        <sz val="11"/>
        <color theme="0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高ク連会費</t>
    </r>
    <rPh sb="1" eb="2">
      <t>コウ</t>
    </rPh>
    <rPh sb="3" eb="4">
      <t>レン</t>
    </rPh>
    <rPh sb="4" eb="6">
      <t>カイヒ</t>
    </rPh>
    <phoneticPr fontId="3"/>
  </si>
  <si>
    <r>
      <rPr>
        <sz val="11"/>
        <color theme="0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地区連会費</t>
    </r>
    <rPh sb="1" eb="3">
      <t>チク</t>
    </rPh>
    <rPh sb="3" eb="4">
      <t>レン</t>
    </rPh>
    <rPh sb="4" eb="6">
      <t>カイヒ</t>
    </rPh>
    <phoneticPr fontId="3"/>
  </si>
  <si>
    <r>
      <rPr>
        <sz val="11"/>
        <color theme="0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その他</t>
    </r>
    <rPh sb="3" eb="4">
      <t>タ</t>
    </rPh>
    <phoneticPr fontId="3"/>
  </si>
  <si>
    <r>
      <rPr>
        <sz val="11"/>
        <color theme="0"/>
        <rFont val="ＭＳ Ｐゴシック"/>
        <family val="3"/>
        <charset val="128"/>
      </rPr>
      <t>４</t>
    </r>
    <r>
      <rPr>
        <sz val="11"/>
        <rFont val="ＭＳ Ｐゴシック"/>
        <family val="3"/>
        <charset val="128"/>
      </rPr>
      <t>香典</t>
    </r>
    <rPh sb="1" eb="3">
      <t>コウデン</t>
    </rPh>
    <phoneticPr fontId="3"/>
  </si>
  <si>
    <r>
      <rPr>
        <sz val="11"/>
        <color theme="0"/>
        <rFont val="ＭＳ Ｐゴシック"/>
        <family val="3"/>
        <charset val="128"/>
      </rPr>
      <t>４</t>
    </r>
    <r>
      <rPr>
        <sz val="11"/>
        <rFont val="ＭＳ Ｐゴシック"/>
        <family val="3"/>
        <charset val="128"/>
      </rPr>
      <t>祝い金</t>
    </r>
    <rPh sb="1" eb="2">
      <t>イワ</t>
    </rPh>
    <rPh sb="3" eb="4">
      <t>キン</t>
    </rPh>
    <phoneticPr fontId="3"/>
  </si>
  <si>
    <r>
      <rPr>
        <sz val="11"/>
        <color theme="0"/>
        <rFont val="ＭＳ Ｐゴシック"/>
        <family val="3"/>
        <charset val="128"/>
      </rPr>
      <t>４</t>
    </r>
    <r>
      <rPr>
        <sz val="11"/>
        <rFont val="ＭＳ Ｐゴシック"/>
        <family val="3"/>
        <charset val="128"/>
      </rPr>
      <t>その他</t>
    </r>
    <rPh sb="3" eb="4">
      <t>タ</t>
    </rPh>
    <phoneticPr fontId="3"/>
  </si>
  <si>
    <r>
      <rPr>
        <sz val="11"/>
        <color theme="0"/>
        <rFont val="ＭＳ Ｐゴシック"/>
        <family val="3"/>
        <charset val="128"/>
      </rPr>
      <t>５</t>
    </r>
    <r>
      <rPr>
        <sz val="11"/>
        <rFont val="ＭＳ Ｐゴシック"/>
        <family val="3"/>
        <charset val="128"/>
      </rPr>
      <t>役員手当</t>
    </r>
    <rPh sb="1" eb="3">
      <t>ヤクイン</t>
    </rPh>
    <rPh sb="3" eb="5">
      <t>テアテ</t>
    </rPh>
    <phoneticPr fontId="3"/>
  </si>
  <si>
    <r>
      <rPr>
        <sz val="11"/>
        <color theme="0"/>
        <rFont val="ＭＳ Ｐゴシック"/>
        <family val="3"/>
        <charset val="128"/>
      </rPr>
      <t>５</t>
    </r>
    <r>
      <rPr>
        <sz val="11"/>
        <rFont val="ＭＳ Ｐゴシック"/>
        <family val="3"/>
        <charset val="128"/>
      </rPr>
      <t>年間活動保険料</t>
    </r>
    <rPh sb="1" eb="3">
      <t>ネンカン</t>
    </rPh>
    <rPh sb="3" eb="5">
      <t>カツドウ</t>
    </rPh>
    <rPh sb="5" eb="7">
      <t>ホケン</t>
    </rPh>
    <rPh sb="7" eb="8">
      <t>リョウ</t>
    </rPh>
    <phoneticPr fontId="3"/>
  </si>
  <si>
    <r>
      <rPr>
        <sz val="11"/>
        <color theme="0"/>
        <rFont val="ＭＳ Ｐゴシック"/>
        <family val="3"/>
        <charset val="128"/>
      </rPr>
      <t>５</t>
    </r>
    <r>
      <rPr>
        <sz val="11"/>
        <rFont val="ＭＳ Ｐゴシック"/>
        <family val="3"/>
        <charset val="128"/>
      </rPr>
      <t>その他</t>
    </r>
    <rPh sb="3" eb="4">
      <t>タ</t>
    </rPh>
    <phoneticPr fontId="3"/>
  </si>
  <si>
    <r>
      <rPr>
        <sz val="11"/>
        <color theme="0"/>
        <rFont val="ＭＳ Ｐゴシック"/>
        <family val="3"/>
        <charset val="128"/>
      </rPr>
      <t>６</t>
    </r>
    <r>
      <rPr>
        <sz val="11"/>
        <rFont val="ＭＳ Ｐゴシック"/>
        <family val="3"/>
        <charset val="128"/>
      </rPr>
      <t>予備費</t>
    </r>
    <rPh sb="1" eb="4">
      <t>ヨビヒ</t>
    </rPh>
    <phoneticPr fontId="3"/>
  </si>
  <si>
    <r>
      <rPr>
        <sz val="11"/>
        <color theme="0"/>
        <rFont val="ＭＳ ゴシック"/>
        <family val="3"/>
        <charset val="128"/>
      </rPr>
      <t>７</t>
    </r>
    <r>
      <rPr>
        <sz val="11"/>
        <rFont val="ＭＳ ゴシック"/>
        <family val="3"/>
        <charset val="128"/>
      </rPr>
      <t>その他</t>
    </r>
    <rPh sb="3" eb="4">
      <t>タ</t>
    </rPh>
    <phoneticPr fontId="3"/>
  </si>
  <si>
    <t>【事業費分類表】</t>
    <rPh sb="1" eb="4">
      <t>ジギョウヒ</t>
    </rPh>
    <rPh sb="4" eb="6">
      <t>ブンルイ</t>
    </rPh>
    <rPh sb="6" eb="7">
      <t>ヒョウ</t>
    </rPh>
    <phoneticPr fontId="3"/>
  </si>
  <si>
    <r>
      <t>③事業費　</t>
    </r>
    <r>
      <rPr>
        <sz val="11"/>
        <color theme="1"/>
        <rFont val="ＭＳ ゴシック"/>
        <family val="3"/>
        <charset val="128"/>
      </rPr>
      <t>［活動費］</t>
    </r>
    <rPh sb="1" eb="4">
      <t>ジギョウヒ</t>
    </rPh>
    <rPh sb="6" eb="8">
      <t>カツドウ</t>
    </rPh>
    <rPh sb="8" eb="9">
      <t>ヒ</t>
    </rPh>
    <phoneticPr fontId="64"/>
  </si>
  <si>
    <t>【1】友愛訪問</t>
    <phoneticPr fontId="64"/>
  </si>
  <si>
    <t>【2】清掃奉仕</t>
    <rPh sb="3" eb="5">
      <t>セイソウ</t>
    </rPh>
    <rPh sb="5" eb="7">
      <t>ホウシ</t>
    </rPh>
    <phoneticPr fontId="64"/>
  </si>
  <si>
    <t>【3】地域見守り</t>
    <phoneticPr fontId="64"/>
  </si>
  <si>
    <t>［研修費］</t>
    <rPh sb="1" eb="3">
      <t>ケンシュウ</t>
    </rPh>
    <rPh sb="3" eb="4">
      <t>ヒ</t>
    </rPh>
    <phoneticPr fontId="64"/>
  </si>
  <si>
    <t>主催</t>
    <rPh sb="0" eb="2">
      <t>シュサイ</t>
    </rPh>
    <phoneticPr fontId="3"/>
  </si>
  <si>
    <t>単位クラブ</t>
    <rPh sb="0" eb="2">
      <t>タンイ</t>
    </rPh>
    <phoneticPr fontId="64"/>
  </si>
  <si>
    <t>・高齢者訪問</t>
    <rPh sb="1" eb="4">
      <t>コウレイシャ</t>
    </rPh>
    <rPh sb="4" eb="6">
      <t>ホウモン</t>
    </rPh>
    <phoneticPr fontId="64"/>
  </si>
  <si>
    <t>・花壇手入れ</t>
    <rPh sb="1" eb="3">
      <t>カダン</t>
    </rPh>
    <rPh sb="3" eb="5">
      <t>テイ</t>
    </rPh>
    <phoneticPr fontId="64"/>
  </si>
  <si>
    <t>・登下校の見守り</t>
    <rPh sb="1" eb="4">
      <t>トウゲコウ</t>
    </rPh>
    <rPh sb="5" eb="7">
      <t>ミマモ</t>
    </rPh>
    <phoneticPr fontId="64"/>
  </si>
  <si>
    <t>・講座</t>
    <rPh sb="1" eb="3">
      <t>コウザ</t>
    </rPh>
    <phoneticPr fontId="64"/>
  </si>
  <si>
    <t>・福祉バス日帰り研修</t>
    <rPh sb="1" eb="3">
      <t>フクシ</t>
    </rPh>
    <rPh sb="5" eb="7">
      <t>ヒガエ</t>
    </rPh>
    <rPh sb="8" eb="10">
      <t>ケンシュウ</t>
    </rPh>
    <phoneticPr fontId="64"/>
  </si>
  <si>
    <t>・運動系の</t>
    <rPh sb="1" eb="3">
      <t>ウンドウ</t>
    </rPh>
    <rPh sb="3" eb="4">
      <t>ケイ</t>
    </rPh>
    <phoneticPr fontId="64"/>
  </si>
  <si>
    <t>単位クラブ主催</t>
    <rPh sb="0" eb="2">
      <t>タンイ</t>
    </rPh>
    <rPh sb="5" eb="7">
      <t>シュサイ</t>
    </rPh>
    <phoneticPr fontId="64"/>
  </si>
  <si>
    <t>・世代交流</t>
    <rPh sb="1" eb="3">
      <t>セダイ</t>
    </rPh>
    <rPh sb="3" eb="5">
      <t>コウリュウ</t>
    </rPh>
    <phoneticPr fontId="64"/>
  </si>
  <si>
    <t>・神社の清掃</t>
    <rPh sb="1" eb="3">
      <t>ジンジャ</t>
    </rPh>
    <rPh sb="4" eb="6">
      <t>セイソウ</t>
    </rPh>
    <phoneticPr fontId="64"/>
  </si>
  <si>
    <t>・防犯パトロール</t>
    <rPh sb="1" eb="3">
      <t>ボウハン</t>
    </rPh>
    <phoneticPr fontId="64"/>
  </si>
  <si>
    <t>・講演会</t>
    <rPh sb="1" eb="4">
      <t>コウエンカイ</t>
    </rPh>
    <phoneticPr fontId="64"/>
  </si>
  <si>
    <t>（福祉バス抽選会含む）</t>
    <rPh sb="1" eb="3">
      <t>フクシ</t>
    </rPh>
    <rPh sb="5" eb="8">
      <t>チュウセンカイ</t>
    </rPh>
    <rPh sb="8" eb="9">
      <t>フク</t>
    </rPh>
    <phoneticPr fontId="64"/>
  </si>
  <si>
    <t>　サークル活動</t>
    <rPh sb="5" eb="7">
      <t>カツドウ</t>
    </rPh>
    <phoneticPr fontId="64"/>
  </si>
  <si>
    <t>・懇親会</t>
    <rPh sb="1" eb="3">
      <t>コンシン</t>
    </rPh>
    <rPh sb="3" eb="4">
      <t>カイ</t>
    </rPh>
    <phoneticPr fontId="64"/>
  </si>
  <si>
    <t>・施設慰問</t>
    <rPh sb="1" eb="3">
      <t>シセツ</t>
    </rPh>
    <rPh sb="3" eb="5">
      <t>イモン</t>
    </rPh>
    <phoneticPr fontId="64"/>
  </si>
  <si>
    <t>・墓地の清掃</t>
    <rPh sb="1" eb="3">
      <t>ボチ</t>
    </rPh>
    <rPh sb="4" eb="6">
      <t>セイソウ</t>
    </rPh>
    <phoneticPr fontId="64"/>
  </si>
  <si>
    <t>・文化系の</t>
    <rPh sb="1" eb="4">
      <t>ブンカケイ</t>
    </rPh>
    <phoneticPr fontId="64"/>
  </si>
  <si>
    <t>・研修旅行　</t>
    <rPh sb="1" eb="3">
      <t>ケンシュウ</t>
    </rPh>
    <rPh sb="3" eb="5">
      <t>リョコウ</t>
    </rPh>
    <phoneticPr fontId="64"/>
  </si>
  <si>
    <t>・いきいき体操</t>
    <rPh sb="5" eb="7">
      <t>タイソウ</t>
    </rPh>
    <phoneticPr fontId="64"/>
  </si>
  <si>
    <t>・忘年会</t>
    <rPh sb="1" eb="4">
      <t>ボウネンカイ</t>
    </rPh>
    <phoneticPr fontId="64"/>
  </si>
  <si>
    <t>・茶話会</t>
    <rPh sb="1" eb="4">
      <t>サワカイ</t>
    </rPh>
    <phoneticPr fontId="64"/>
  </si>
  <si>
    <t>・公園の清掃</t>
    <rPh sb="1" eb="3">
      <t>コウエン</t>
    </rPh>
    <rPh sb="4" eb="6">
      <t>セイソウ</t>
    </rPh>
    <phoneticPr fontId="64"/>
  </si>
  <si>
    <t>※施設見学を含む</t>
    <rPh sb="1" eb="3">
      <t>シセツ</t>
    </rPh>
    <rPh sb="3" eb="5">
      <t>ケンガク</t>
    </rPh>
    <rPh sb="6" eb="7">
      <t>フク</t>
    </rPh>
    <phoneticPr fontId="64"/>
  </si>
  <si>
    <t>・シルバー</t>
    <phoneticPr fontId="64"/>
  </si>
  <si>
    <t>・新年会</t>
    <rPh sb="1" eb="4">
      <t>シンネンカイ</t>
    </rPh>
    <phoneticPr fontId="64"/>
  </si>
  <si>
    <t>・サロン</t>
    <phoneticPr fontId="64"/>
  </si>
  <si>
    <t>・通学路の清掃</t>
    <rPh sb="1" eb="4">
      <t>ツウガクロ</t>
    </rPh>
    <rPh sb="5" eb="7">
      <t>セイソウ</t>
    </rPh>
    <phoneticPr fontId="64"/>
  </si>
  <si>
    <t>・愛好会</t>
    <rPh sb="1" eb="4">
      <t>アイコウカイ</t>
    </rPh>
    <phoneticPr fontId="64"/>
  </si>
  <si>
    <t>　リハビリ体操</t>
    <rPh sb="5" eb="7">
      <t>タイソウ</t>
    </rPh>
    <phoneticPr fontId="64"/>
  </si>
  <si>
    <t>・誕生会</t>
    <rPh sb="1" eb="4">
      <t>タンジョウカイ</t>
    </rPh>
    <phoneticPr fontId="64"/>
  </si>
  <si>
    <t>・文化系教室</t>
    <rPh sb="1" eb="4">
      <t>ブンカケイ</t>
    </rPh>
    <rPh sb="4" eb="6">
      <t>キョウシツ</t>
    </rPh>
    <phoneticPr fontId="64"/>
  </si>
  <si>
    <t>・スポーツ大会</t>
    <rPh sb="5" eb="7">
      <t>タイカイ</t>
    </rPh>
    <phoneticPr fontId="64"/>
  </si>
  <si>
    <t>・懇親旅行</t>
    <rPh sb="1" eb="3">
      <t>コンシン</t>
    </rPh>
    <rPh sb="3" eb="5">
      <t>リョコウ</t>
    </rPh>
    <phoneticPr fontId="64"/>
  </si>
  <si>
    <t>・季節の行事（七夕・芋煮会など）</t>
    <rPh sb="1" eb="3">
      <t>キセツ</t>
    </rPh>
    <rPh sb="4" eb="6">
      <t>ギョウジ</t>
    </rPh>
    <phoneticPr fontId="64"/>
  </si>
  <si>
    <t>地区連</t>
    <rPh sb="0" eb="2">
      <t>チク</t>
    </rPh>
    <rPh sb="2" eb="3">
      <t>レン</t>
    </rPh>
    <phoneticPr fontId="64"/>
  </si>
  <si>
    <t>・地区連文化祭</t>
    <rPh sb="1" eb="3">
      <t>チク</t>
    </rPh>
    <rPh sb="3" eb="4">
      <t>レン</t>
    </rPh>
    <rPh sb="4" eb="7">
      <t>ブンカサイ</t>
    </rPh>
    <phoneticPr fontId="64"/>
  </si>
  <si>
    <t>・地区連</t>
    <rPh sb="1" eb="3">
      <t>チク</t>
    </rPh>
    <rPh sb="3" eb="4">
      <t>レン</t>
    </rPh>
    <phoneticPr fontId="64"/>
  </si>
  <si>
    <t>中学区地区連主催</t>
    <rPh sb="0" eb="1">
      <t>チュウ</t>
    </rPh>
    <rPh sb="1" eb="3">
      <t>ガック</t>
    </rPh>
    <rPh sb="3" eb="5">
      <t>チク</t>
    </rPh>
    <rPh sb="5" eb="6">
      <t>レン</t>
    </rPh>
    <rPh sb="6" eb="8">
      <t>シュサイ</t>
    </rPh>
    <phoneticPr fontId="64"/>
  </si>
  <si>
    <t>・地区連芸能発表</t>
    <rPh sb="1" eb="3">
      <t>チク</t>
    </rPh>
    <rPh sb="3" eb="4">
      <t>レン</t>
    </rPh>
    <rPh sb="4" eb="6">
      <t>ゲイノウ</t>
    </rPh>
    <rPh sb="6" eb="8">
      <t>ハッピョウ</t>
    </rPh>
    <phoneticPr fontId="64"/>
  </si>
  <si>
    <t>・役員研修</t>
    <rPh sb="1" eb="3">
      <t>ヤクイン</t>
    </rPh>
    <rPh sb="3" eb="5">
      <t>ケンシュウ</t>
    </rPh>
    <phoneticPr fontId="64"/>
  </si>
  <si>
    <t>　スポーツ大会</t>
    <rPh sb="5" eb="7">
      <t>タイカイ</t>
    </rPh>
    <phoneticPr fontId="64"/>
  </si>
  <si>
    <t>新年会、忘年会、懇親会</t>
    <rPh sb="4" eb="7">
      <t>ボウネンカイ</t>
    </rPh>
    <rPh sb="8" eb="10">
      <t>コンシン</t>
    </rPh>
    <rPh sb="10" eb="11">
      <t>カイ</t>
    </rPh>
    <phoneticPr fontId="64"/>
  </si>
  <si>
    <t>懇親旅行、季節の行事</t>
    <rPh sb="0" eb="2">
      <t>コンシン</t>
    </rPh>
    <rPh sb="2" eb="4">
      <t>リョコウ</t>
    </rPh>
    <rPh sb="5" eb="7">
      <t>キセツ</t>
    </rPh>
    <rPh sb="8" eb="10">
      <t>ギョウジ</t>
    </rPh>
    <phoneticPr fontId="64"/>
  </si>
  <si>
    <t>高ク連</t>
    <rPh sb="0" eb="1">
      <t>コウ</t>
    </rPh>
    <rPh sb="2" eb="3">
      <t>レン</t>
    </rPh>
    <phoneticPr fontId="64"/>
  </si>
  <si>
    <t>・高齢者大学</t>
    <rPh sb="1" eb="4">
      <t>コウレイシャ</t>
    </rPh>
    <rPh sb="4" eb="6">
      <t>ダイガク</t>
    </rPh>
    <phoneticPr fontId="64"/>
  </si>
  <si>
    <t>・１泊役員研修</t>
    <rPh sb="2" eb="3">
      <t>ハク</t>
    </rPh>
    <rPh sb="3" eb="5">
      <t>ヤクイン</t>
    </rPh>
    <rPh sb="5" eb="7">
      <t>ケンシュウ</t>
    </rPh>
    <phoneticPr fontId="64"/>
  </si>
  <si>
    <t>・会長杯</t>
    <rPh sb="1" eb="3">
      <t>カイチョウ</t>
    </rPh>
    <rPh sb="3" eb="4">
      <t>ハイ</t>
    </rPh>
    <phoneticPr fontId="64"/>
  </si>
  <si>
    <t>高ク連主催</t>
    <rPh sb="0" eb="1">
      <t>コウ</t>
    </rPh>
    <rPh sb="2" eb="3">
      <t>レン</t>
    </rPh>
    <rPh sb="3" eb="5">
      <t>シュサイ</t>
    </rPh>
    <phoneticPr fontId="64"/>
  </si>
  <si>
    <t>・社会奉仕の日</t>
    <rPh sb="1" eb="3">
      <t>シャカイ</t>
    </rPh>
    <rPh sb="3" eb="5">
      <t>ホウシ</t>
    </rPh>
    <rPh sb="6" eb="7">
      <t>ヒ</t>
    </rPh>
    <phoneticPr fontId="64"/>
  </si>
  <si>
    <t>・交通安全研修会</t>
    <rPh sb="1" eb="3">
      <t>コウツウ</t>
    </rPh>
    <rPh sb="3" eb="5">
      <t>アンゼン</t>
    </rPh>
    <rPh sb="5" eb="8">
      <t>ケンシュウカイ</t>
    </rPh>
    <phoneticPr fontId="64"/>
  </si>
  <si>
    <t>・市長杯</t>
    <rPh sb="1" eb="2">
      <t>シ</t>
    </rPh>
    <rPh sb="2" eb="3">
      <t>チョウ</t>
    </rPh>
    <rPh sb="3" eb="4">
      <t>ハイ</t>
    </rPh>
    <phoneticPr fontId="64"/>
  </si>
  <si>
    <t>・新年交歓会</t>
    <rPh sb="1" eb="3">
      <t>シンネン</t>
    </rPh>
    <rPh sb="3" eb="5">
      <t>コウカン</t>
    </rPh>
    <rPh sb="5" eb="6">
      <t>カイ</t>
    </rPh>
    <phoneticPr fontId="64"/>
  </si>
  <si>
    <t>・女性部研修</t>
    <rPh sb="1" eb="3">
      <t>ジョセイ</t>
    </rPh>
    <rPh sb="3" eb="4">
      <t>ブ</t>
    </rPh>
    <rPh sb="4" eb="6">
      <t>ケンシュウ</t>
    </rPh>
    <phoneticPr fontId="64"/>
  </si>
  <si>
    <t>⇒</t>
    <phoneticPr fontId="3"/>
  </si>
  <si>
    <t>他団体主催</t>
    <rPh sb="0" eb="1">
      <t>タ</t>
    </rPh>
    <rPh sb="1" eb="3">
      <t>ダンタイ</t>
    </rPh>
    <rPh sb="3" eb="5">
      <t>シュサイ</t>
    </rPh>
    <phoneticPr fontId="64"/>
  </si>
  <si>
    <t>・他団体研修参加</t>
    <rPh sb="1" eb="2">
      <t>タ</t>
    </rPh>
    <rPh sb="2" eb="4">
      <t>ダンタイ</t>
    </rPh>
    <rPh sb="4" eb="6">
      <t>ケンシュウ</t>
    </rPh>
    <rPh sb="6" eb="8">
      <t>サンカ</t>
    </rPh>
    <phoneticPr fontId="64"/>
  </si>
  <si>
    <t>・他団体サロン</t>
    <rPh sb="1" eb="2">
      <t>タ</t>
    </rPh>
    <rPh sb="2" eb="4">
      <t>ダンタイ</t>
    </rPh>
    <phoneticPr fontId="64"/>
  </si>
  <si>
    <t>※複数の事業を合算して、適応する項目に記載してください（県の補助が対象にならない項目があるため）</t>
    <rPh sb="1" eb="3">
      <t>フクスウ</t>
    </rPh>
    <rPh sb="4" eb="6">
      <t>ジギョウ</t>
    </rPh>
    <rPh sb="7" eb="9">
      <t>ガッサン</t>
    </rPh>
    <rPh sb="12" eb="14">
      <t>テキオウ</t>
    </rPh>
    <rPh sb="16" eb="18">
      <t>コウモク</t>
    </rPh>
    <rPh sb="19" eb="21">
      <t>キサイ</t>
    </rPh>
    <rPh sb="28" eb="29">
      <t>ケン</t>
    </rPh>
    <rPh sb="30" eb="32">
      <t>ホジョ</t>
    </rPh>
    <rPh sb="33" eb="35">
      <t>タイショウ</t>
    </rPh>
    <rPh sb="40" eb="42">
      <t>コウモク</t>
    </rPh>
    <phoneticPr fontId="64"/>
  </si>
  <si>
    <t>・他協会主催スポーツ大会</t>
    <rPh sb="1" eb="2">
      <t>タ</t>
    </rPh>
    <rPh sb="2" eb="4">
      <t>キョウカイ</t>
    </rPh>
    <rPh sb="4" eb="6">
      <t>シュサイ</t>
    </rPh>
    <phoneticPr fontId="64"/>
  </si>
  <si>
    <t>・コミセン祭り、三世代交流</t>
    <rPh sb="8" eb="9">
      <t>サン</t>
    </rPh>
    <rPh sb="9" eb="11">
      <t>セダイ</t>
    </rPh>
    <rPh sb="11" eb="13">
      <t>コウリュウ</t>
    </rPh>
    <phoneticPr fontId="64"/>
  </si>
  <si>
    <t>　例）清掃（￥200）・茶話会（￥100）・防犯パトロール（￥150）の告知にかかるコピー用紙代は
　　　A　社会奉仕の印刷代の項目に￥450と記載</t>
    <rPh sb="1" eb="2">
      <t>タト</t>
    </rPh>
    <rPh sb="3" eb="5">
      <t>セイソウ</t>
    </rPh>
    <rPh sb="12" eb="15">
      <t>サワカイ</t>
    </rPh>
    <rPh sb="22" eb="24">
      <t>ボウハン</t>
    </rPh>
    <rPh sb="36" eb="38">
      <t>コクチ</t>
    </rPh>
    <rPh sb="45" eb="47">
      <t>ヨウシ</t>
    </rPh>
    <rPh sb="47" eb="48">
      <t>ダイ</t>
    </rPh>
    <rPh sb="55" eb="57">
      <t>シャカイ</t>
    </rPh>
    <rPh sb="57" eb="59">
      <t>ホウシ</t>
    </rPh>
    <rPh sb="60" eb="62">
      <t>インサツ</t>
    </rPh>
    <rPh sb="62" eb="63">
      <t>ダイ</t>
    </rPh>
    <rPh sb="64" eb="66">
      <t>コウモク</t>
    </rPh>
    <rPh sb="72" eb="74">
      <t>キサイ</t>
    </rPh>
    <phoneticPr fontId="64"/>
  </si>
  <si>
    <t>・自治会レク大会</t>
    <rPh sb="1" eb="4">
      <t>ジチカイ</t>
    </rPh>
    <rPh sb="6" eb="8">
      <t>タイカイ</t>
    </rPh>
    <phoneticPr fontId="64"/>
  </si>
  <si>
    <t>・自治会敬老会</t>
    <rPh sb="1" eb="4">
      <t>ジチカイ</t>
    </rPh>
    <rPh sb="4" eb="7">
      <t>ケイロウカイ</t>
    </rPh>
    <phoneticPr fontId="64"/>
  </si>
  <si>
    <t>・ねんりんピック</t>
    <phoneticPr fontId="64"/>
  </si>
  <si>
    <t>・県老人クラブ大会</t>
  </si>
  <si>
    <t>事務費　</t>
    <phoneticPr fontId="3"/>
  </si>
  <si>
    <t>事業費A</t>
  </si>
  <si>
    <t>事業費B</t>
  </si>
  <si>
    <t>会議費　</t>
  </si>
  <si>
    <t>負担金　</t>
  </si>
  <si>
    <t>助成金　</t>
    <phoneticPr fontId="3"/>
  </si>
  <si>
    <t>雑費　</t>
    <rPh sb="0" eb="2">
      <t>ザッピ</t>
    </rPh>
    <phoneticPr fontId="3"/>
  </si>
  <si>
    <t>予備費　</t>
    <phoneticPr fontId="3"/>
  </si>
  <si>
    <t>その他　</t>
    <phoneticPr fontId="3"/>
  </si>
  <si>
    <t>A謝金・謝礼</t>
    <phoneticPr fontId="3"/>
  </si>
  <si>
    <t>A交通費</t>
    <rPh sb="1" eb="4">
      <t>コウツウヒ</t>
    </rPh>
    <phoneticPr fontId="3"/>
  </si>
  <si>
    <t>A消耗品・備品費</t>
    <rPh sb="1" eb="3">
      <t>ショウモウ</t>
    </rPh>
    <rPh sb="3" eb="4">
      <t>ヒン</t>
    </rPh>
    <rPh sb="5" eb="7">
      <t>ビヒン</t>
    </rPh>
    <rPh sb="7" eb="8">
      <t>ヒ</t>
    </rPh>
    <phoneticPr fontId="3"/>
  </si>
  <si>
    <t>A参加賞</t>
    <phoneticPr fontId="3"/>
  </si>
  <si>
    <t>A燃料費</t>
    <phoneticPr fontId="3"/>
  </si>
  <si>
    <t>A食糧費※</t>
    <phoneticPr fontId="3"/>
  </si>
  <si>
    <t>A通信運搬費</t>
    <phoneticPr fontId="3"/>
  </si>
  <si>
    <t>A保険料</t>
    <phoneticPr fontId="3"/>
  </si>
  <si>
    <t>A会場使用料</t>
    <phoneticPr fontId="3"/>
  </si>
  <si>
    <t>Aバス・タクシー代</t>
    <phoneticPr fontId="3"/>
  </si>
  <si>
    <t>A部活動助成金</t>
    <phoneticPr fontId="3"/>
  </si>
  <si>
    <t>Aその他</t>
    <phoneticPr fontId="3"/>
  </si>
  <si>
    <t>Bその他</t>
    <rPh sb="3" eb="4">
      <t>ホカ</t>
    </rPh>
    <phoneticPr fontId="3"/>
  </si>
  <si>
    <t>B新年交歓会</t>
    <phoneticPr fontId="3"/>
  </si>
  <si>
    <t>B他団体事業</t>
    <phoneticPr fontId="3"/>
  </si>
  <si>
    <t>事業費</t>
    <phoneticPr fontId="3"/>
  </si>
  <si>
    <t>謝金・謝礼</t>
    <rPh sb="0" eb="2">
      <t>シャキン</t>
    </rPh>
    <rPh sb="3" eb="5">
      <t>シャレイ</t>
    </rPh>
    <phoneticPr fontId="3"/>
  </si>
  <si>
    <t>A賞品</t>
    <rPh sb="1" eb="3">
      <t>ショウヒン</t>
    </rPh>
    <phoneticPr fontId="3"/>
  </si>
  <si>
    <t>A修繕料</t>
    <rPh sb="1" eb="3">
      <t>シュウゼン</t>
    </rPh>
    <rPh sb="3" eb="4">
      <t>リョウ</t>
    </rPh>
    <phoneticPr fontId="3"/>
  </si>
  <si>
    <t>その他</t>
    <rPh sb="2" eb="3">
      <t>タ</t>
    </rPh>
    <phoneticPr fontId="3"/>
  </si>
  <si>
    <t>クラブ主催</t>
    <rPh sb="3" eb="5">
      <t>シュサイ</t>
    </rPh>
    <phoneticPr fontId="3"/>
  </si>
  <si>
    <t>地区連主催</t>
    <phoneticPr fontId="3"/>
  </si>
  <si>
    <t>高ク連主催</t>
    <phoneticPr fontId="3"/>
  </si>
  <si>
    <t>他団体主催</t>
    <phoneticPr fontId="3"/>
  </si>
  <si>
    <t>事業費A合計</t>
    <rPh sb="0" eb="3">
      <t>ジギョウヒ</t>
    </rPh>
    <rPh sb="4" eb="6">
      <t>ゴウケイ</t>
    </rPh>
    <phoneticPr fontId="3"/>
  </si>
  <si>
    <t xml:space="preserve"> 通帳払戻</t>
    <rPh sb="1" eb="3">
      <t>ツウチョウ</t>
    </rPh>
    <rPh sb="3" eb="5">
      <t>ハライモドシ</t>
    </rPh>
    <phoneticPr fontId="3"/>
  </si>
  <si>
    <t xml:space="preserve"> その他</t>
    <rPh sb="3" eb="4">
      <t>タ</t>
    </rPh>
    <phoneticPr fontId="3"/>
  </si>
  <si>
    <t xml:space="preserve">通帳預入 </t>
    <rPh sb="0" eb="2">
      <t>ツウチョウ</t>
    </rPh>
    <rPh sb="2" eb="4">
      <t>アズケイレ</t>
    </rPh>
    <phoneticPr fontId="3"/>
  </si>
  <si>
    <t>通帳払戻　</t>
    <phoneticPr fontId="3"/>
  </si>
  <si>
    <t>預入</t>
    <rPh sb="0" eb="2">
      <t>アズケイレ</t>
    </rPh>
    <phoneticPr fontId="3"/>
  </si>
  <si>
    <t xml:space="preserve">通帳残高 </t>
    <rPh sb="0" eb="2">
      <t>ツウチョウ</t>
    </rPh>
    <rPh sb="2" eb="4">
      <t>ザンダカ</t>
    </rPh>
    <phoneticPr fontId="3"/>
  </si>
  <si>
    <t>高齢者クラブ収入支出</t>
    <rPh sb="0" eb="2">
      <t>コウレイ</t>
    </rPh>
    <rPh sb="2" eb="3">
      <t>シャ</t>
    </rPh>
    <rPh sb="6" eb="8">
      <t>シュウニュウ</t>
    </rPh>
    <rPh sb="8" eb="10">
      <t>シシュツ</t>
    </rPh>
    <phoneticPr fontId="3"/>
  </si>
  <si>
    <t>事　業　費　A（補助金対象）</t>
    <rPh sb="0" eb="1">
      <t>コト</t>
    </rPh>
    <rPh sb="2" eb="3">
      <t>ゴウ</t>
    </rPh>
    <rPh sb="4" eb="5">
      <t>ヒ</t>
    </rPh>
    <rPh sb="8" eb="11">
      <t>ホジョキン</t>
    </rPh>
    <rPh sb="11" eb="13">
      <t>タイショウ</t>
    </rPh>
    <phoneticPr fontId="3"/>
  </si>
  <si>
    <t>収入</t>
    <rPh sb="0" eb="2">
      <t>シュウニュウ</t>
    </rPh>
    <phoneticPr fontId="3"/>
  </si>
  <si>
    <t>支出</t>
    <rPh sb="0" eb="2">
      <t>シシュツ</t>
    </rPh>
    <phoneticPr fontId="3"/>
  </si>
  <si>
    <t>収入/支出</t>
    <rPh sb="0" eb="2">
      <t>シュウニュウ</t>
    </rPh>
    <rPh sb="3" eb="5">
      <t>シシュツ</t>
    </rPh>
    <phoneticPr fontId="3"/>
  </si>
  <si>
    <t>事務費</t>
    <phoneticPr fontId="3"/>
  </si>
  <si>
    <t>（運営に必要な経費）</t>
    <rPh sb="1" eb="3">
      <t>ウンエイ</t>
    </rPh>
    <rPh sb="4" eb="6">
      <t>ヒツヨウ</t>
    </rPh>
    <rPh sb="7" eb="9">
      <t>ケイヒ</t>
    </rPh>
    <phoneticPr fontId="3"/>
  </si>
  <si>
    <t>（予算外の支出等）</t>
    <rPh sb="1" eb="3">
      <t>ヨサン</t>
    </rPh>
    <rPh sb="3" eb="4">
      <t>ガイ</t>
    </rPh>
    <rPh sb="5" eb="7">
      <t>シシュツ</t>
    </rPh>
    <rPh sb="7" eb="8">
      <t>トウ</t>
    </rPh>
    <phoneticPr fontId="3"/>
  </si>
  <si>
    <t>対象外事業費</t>
    <rPh sb="0" eb="3">
      <t>タイショウガイ</t>
    </rPh>
    <rPh sb="3" eb="6">
      <t>ジギョウヒ</t>
    </rPh>
    <phoneticPr fontId="3"/>
  </si>
  <si>
    <t>事業費Ｂ</t>
    <rPh sb="0" eb="3">
      <t>ジギョウヒ</t>
    </rPh>
    <phoneticPr fontId="3"/>
  </si>
  <si>
    <t>保険料</t>
    <rPh sb="0" eb="2">
      <t>ホケン</t>
    </rPh>
    <rPh sb="2" eb="3">
      <t>リョウ</t>
    </rPh>
    <phoneticPr fontId="3"/>
  </si>
  <si>
    <t>部活助成金</t>
    <rPh sb="0" eb="2">
      <t>ブカツ</t>
    </rPh>
    <rPh sb="2" eb="5">
      <t>ジョセイキン</t>
    </rPh>
    <phoneticPr fontId="3"/>
  </si>
  <si>
    <t>需用費
及び
備品費</t>
    <rPh sb="0" eb="3">
      <t>ジュヨウヒ</t>
    </rPh>
    <rPh sb="4" eb="5">
      <t>オヨ</t>
    </rPh>
    <rPh sb="7" eb="9">
      <t>ビヒン</t>
    </rPh>
    <rPh sb="9" eb="10">
      <t>ヒ</t>
    </rPh>
    <phoneticPr fontId="3"/>
  </si>
  <si>
    <t>B忘年会
 新年会</t>
    <rPh sb="1" eb="4">
      <t>ボウネンカイ</t>
    </rPh>
    <rPh sb="6" eb="9">
      <t>シンネンカイ</t>
    </rPh>
    <phoneticPr fontId="3"/>
  </si>
  <si>
    <t>参加賞</t>
    <phoneticPr fontId="3"/>
  </si>
  <si>
    <t>燃料費：灯油やガソリン代等の購入費
会場へ移動時、乗り物を出してくれたガソリン代等</t>
    <phoneticPr fontId="3"/>
  </si>
  <si>
    <t>器具備品等の修繕・修理</t>
    <phoneticPr fontId="3"/>
  </si>
  <si>
    <t>食糧費：菓子・弁当・米・調味料等食事用の購入費
　※事務局分の飲料・弁当代は県補助金の対象となるので分けて記載</t>
    <phoneticPr fontId="3"/>
  </si>
  <si>
    <t>電話代，ハガキ代，切手代等の通信費。小荷物等の輸送費</t>
    <phoneticPr fontId="3"/>
  </si>
  <si>
    <t>自治会館使用料・施設利用料・暖房費等
単位クラブ・地区連でのスポーツ大会・交流大会等での会場代等</t>
    <phoneticPr fontId="3"/>
  </si>
  <si>
    <t>クラブ内に設置されている部活・サークル等への助成</t>
    <rPh sb="3" eb="4">
      <t>ナイ</t>
    </rPh>
    <rPh sb="5" eb="7">
      <t>セッチ</t>
    </rPh>
    <rPh sb="12" eb="14">
      <t>ブカツ</t>
    </rPh>
    <rPh sb="22" eb="24">
      <t>ジョセイ</t>
    </rPh>
    <phoneticPr fontId="3"/>
  </si>
  <si>
    <t>上記に該当しない経費がある場合ここに記入</t>
    <phoneticPr fontId="3"/>
  </si>
  <si>
    <t>①事務費　</t>
    <rPh sb="1" eb="4">
      <t>ジムヒ</t>
    </rPh>
    <phoneticPr fontId="3"/>
  </si>
  <si>
    <t>②会議費　</t>
    <rPh sb="1" eb="4">
      <t>カイギヒ</t>
    </rPh>
    <phoneticPr fontId="3"/>
  </si>
  <si>
    <t>③負担金　</t>
    <rPh sb="1" eb="4">
      <t>フタンキン</t>
    </rPh>
    <phoneticPr fontId="3"/>
  </si>
  <si>
    <t>④慶弔費　</t>
    <rPh sb="1" eb="3">
      <t>ケイチョウ</t>
    </rPh>
    <rPh sb="3" eb="4">
      <t>ヒ</t>
    </rPh>
    <phoneticPr fontId="3"/>
  </si>
  <si>
    <t>⑤雑費　</t>
    <phoneticPr fontId="3"/>
  </si>
  <si>
    <t>⑥予備費　</t>
    <rPh sb="1" eb="4">
      <t>ヨビヒ</t>
    </rPh>
    <phoneticPr fontId="3"/>
  </si>
  <si>
    <t>スポーツ大会・交流会等でのメダル・入賞賞品等の経費</t>
    <phoneticPr fontId="3"/>
  </si>
  <si>
    <t>講演会・発表会等に講師を依頼した際の謝礼等</t>
    <phoneticPr fontId="3"/>
  </si>
  <si>
    <t>必要な用品の購入又は、活動に必要な備品購入等の経費
・消耗品：鉛筆，ノート，雑巾等消耗品とみなされるものの購入費
・囲碁・将棋・座布団等備品になるものの購入費。
・グラウンド・ゴルフ、輪投げ等の用具購入費。</t>
    <rPh sb="92" eb="94">
      <t>ワナ</t>
    </rPh>
    <rPh sb="95" eb="96">
      <t>トウ</t>
    </rPh>
    <rPh sb="97" eb="99">
      <t>ヨウグ</t>
    </rPh>
    <rPh sb="99" eb="101">
      <t>コウニュウ</t>
    </rPh>
    <rPh sb="101" eb="102">
      <t>ヒ</t>
    </rPh>
    <phoneticPr fontId="3"/>
  </si>
  <si>
    <t>事業の参加者へ、参加賞等の購入</t>
    <rPh sb="0" eb="2">
      <t>ジギョウ</t>
    </rPh>
    <rPh sb="3" eb="6">
      <t>サンカシャ</t>
    </rPh>
    <rPh sb="8" eb="10">
      <t>サンカ</t>
    </rPh>
    <rPh sb="10" eb="11">
      <t>ショウ</t>
    </rPh>
    <rPh sb="11" eb="12">
      <t>トウ</t>
    </rPh>
    <rPh sb="13" eb="15">
      <t>コウニュウ</t>
    </rPh>
    <phoneticPr fontId="3"/>
  </si>
  <si>
    <t>会員からの会費</t>
    <rPh sb="0" eb="2">
      <t>カイイン</t>
    </rPh>
    <rPh sb="5" eb="7">
      <t>カイヒ</t>
    </rPh>
    <phoneticPr fontId="3"/>
  </si>
  <si>
    <t>52,000円(一律）+（[会員数]×420円(一律））</t>
    <rPh sb="6" eb="7">
      <t>エン</t>
    </rPh>
    <rPh sb="8" eb="10">
      <t>イチリツ</t>
    </rPh>
    <rPh sb="14" eb="17">
      <t>カイインスウ</t>
    </rPh>
    <rPh sb="22" eb="23">
      <t>エン</t>
    </rPh>
    <rPh sb="24" eb="26">
      <t>イチリツ</t>
    </rPh>
    <phoneticPr fontId="3"/>
  </si>
  <si>
    <t>一律10,000円</t>
    <rPh sb="0" eb="2">
      <t>イチリツ</t>
    </rPh>
    <rPh sb="8" eb="9">
      <t>エン</t>
    </rPh>
    <phoneticPr fontId="3"/>
  </si>
  <si>
    <t>自治会からの補助金額</t>
    <rPh sb="0" eb="3">
      <t>ジチカイ</t>
    </rPh>
    <rPh sb="6" eb="9">
      <t>ホジョキン</t>
    </rPh>
    <rPh sb="9" eb="10">
      <t>ガク</t>
    </rPh>
    <phoneticPr fontId="3"/>
  </si>
  <si>
    <t>事業等の参加者からの負担金等</t>
    <rPh sb="0" eb="2">
      <t>ジギョウ</t>
    </rPh>
    <rPh sb="2" eb="3">
      <t>トウ</t>
    </rPh>
    <rPh sb="4" eb="7">
      <t>サンカシャ</t>
    </rPh>
    <rPh sb="10" eb="13">
      <t>フタンキン</t>
    </rPh>
    <rPh sb="13" eb="14">
      <t>トウ</t>
    </rPh>
    <phoneticPr fontId="3"/>
  </si>
  <si>
    <t>寄付金額</t>
    <rPh sb="0" eb="3">
      <t>キフキン</t>
    </rPh>
    <rPh sb="3" eb="4">
      <t>ガク</t>
    </rPh>
    <phoneticPr fontId="3"/>
  </si>
  <si>
    <t>通帳払出額</t>
    <rPh sb="0" eb="2">
      <t>ツウチョウ</t>
    </rPh>
    <rPh sb="2" eb="4">
      <t>ハライダシ</t>
    </rPh>
    <rPh sb="4" eb="5">
      <t>ガク</t>
    </rPh>
    <phoneticPr fontId="3"/>
  </si>
  <si>
    <t>通帳払出額</t>
    <phoneticPr fontId="3"/>
  </si>
  <si>
    <t>補助金対象事業</t>
    <rPh sb="0" eb="3">
      <t>ホジョキン</t>
    </rPh>
    <rPh sb="3" eb="5">
      <t>タイショウ</t>
    </rPh>
    <rPh sb="5" eb="7">
      <t>ジギョウ</t>
    </rPh>
    <phoneticPr fontId="3"/>
  </si>
  <si>
    <t>補助金対象外</t>
    <rPh sb="0" eb="3">
      <t>ホジョキン</t>
    </rPh>
    <rPh sb="3" eb="6">
      <t>タイショウガイ</t>
    </rPh>
    <phoneticPr fontId="3"/>
  </si>
  <si>
    <t>（活動経費内訳）</t>
    <rPh sb="1" eb="3">
      <t>カツドウ</t>
    </rPh>
    <rPh sb="3" eb="5">
      <t>ケイヒ</t>
    </rPh>
    <rPh sb="5" eb="7">
      <t>ウチワケ</t>
    </rPh>
    <phoneticPr fontId="3"/>
  </si>
  <si>
    <t>繰越金</t>
    <rPh sb="0" eb="2">
      <t>クリコシ</t>
    </rPh>
    <rPh sb="2" eb="3">
      <t>キン</t>
    </rPh>
    <phoneticPr fontId="3"/>
  </si>
  <si>
    <t>通帳残額</t>
    <rPh sb="0" eb="2">
      <t>ツウチョウ</t>
    </rPh>
    <rPh sb="2" eb="4">
      <t>ザンガク</t>
    </rPh>
    <phoneticPr fontId="3"/>
  </si>
  <si>
    <t>銀行利子</t>
    <rPh sb="0" eb="2">
      <t>ギンコウ</t>
    </rPh>
    <rPh sb="2" eb="4">
      <t>リシ</t>
    </rPh>
    <phoneticPr fontId="3"/>
  </si>
  <si>
    <t>その他</t>
    <rPh sb="2" eb="3">
      <t>タ</t>
    </rPh>
    <phoneticPr fontId="3"/>
  </si>
  <si>
    <t>その他</t>
    <rPh sb="2" eb="3">
      <t>タ</t>
    </rPh>
    <phoneticPr fontId="3"/>
  </si>
  <si>
    <t>細科目</t>
    <rPh sb="0" eb="1">
      <t>サイ</t>
    </rPh>
    <rPh sb="1" eb="3">
      <t>カモク</t>
    </rPh>
    <phoneticPr fontId="3"/>
  </si>
  <si>
    <t>雑収入</t>
    <rPh sb="0" eb="3">
      <t>ザッシュウニュウ</t>
    </rPh>
    <phoneticPr fontId="3"/>
  </si>
  <si>
    <t>銀行利子</t>
    <rPh sb="0" eb="2">
      <t>ギンコウ</t>
    </rPh>
    <rPh sb="2" eb="4">
      <t>リシ</t>
    </rPh>
    <phoneticPr fontId="3"/>
  </si>
  <si>
    <t>通帳払出額</t>
    <rPh sb="0" eb="2">
      <t>ツウチョウ</t>
    </rPh>
    <rPh sb="2" eb="4">
      <t>ハライダシ</t>
    </rPh>
    <rPh sb="4" eb="5">
      <t>ガク</t>
    </rPh>
    <phoneticPr fontId="3"/>
  </si>
  <si>
    <t>支出合計</t>
    <rPh sb="0" eb="2">
      <t>シシュツ</t>
    </rPh>
    <rPh sb="2" eb="4">
      <t>ゴウケイ</t>
    </rPh>
    <phoneticPr fontId="3"/>
  </si>
  <si>
    <t>現金残額</t>
    <rPh sb="0" eb="2">
      <t>ゲンキン</t>
    </rPh>
    <rPh sb="2" eb="4">
      <t>ザンガク</t>
    </rPh>
    <phoneticPr fontId="3"/>
  </si>
  <si>
    <t xml:space="preserve">通帳預入 </t>
    <phoneticPr fontId="3"/>
  </si>
  <si>
    <t>通帳(口座）へ預け入れた額/収入を口座に入金等</t>
    <rPh sb="0" eb="2">
      <t>ツウチョウ</t>
    </rPh>
    <rPh sb="3" eb="5">
      <t>コウザ</t>
    </rPh>
    <rPh sb="7" eb="8">
      <t>アズ</t>
    </rPh>
    <rPh sb="9" eb="10">
      <t>イ</t>
    </rPh>
    <rPh sb="12" eb="13">
      <t>ガク</t>
    </rPh>
    <rPh sb="14" eb="16">
      <t>シュウニュウ</t>
    </rPh>
    <rPh sb="17" eb="19">
      <t>コウザ</t>
    </rPh>
    <rPh sb="20" eb="22">
      <t>ニュウキン</t>
    </rPh>
    <rPh sb="22" eb="23">
      <t>ナド</t>
    </rPh>
    <phoneticPr fontId="3"/>
  </si>
  <si>
    <t>【補助金対象　支出額】</t>
    <rPh sb="1" eb="4">
      <t>ホジョキン</t>
    </rPh>
    <rPh sb="4" eb="6">
      <t>タイショウ</t>
    </rPh>
    <rPh sb="7" eb="9">
      <t>シシュツ</t>
    </rPh>
    <rPh sb="9" eb="10">
      <t>ガク</t>
    </rPh>
    <phoneticPr fontId="3"/>
  </si>
  <si>
    <t>【補助金対象外　支出額】</t>
    <rPh sb="1" eb="4">
      <t>ホジョキン</t>
    </rPh>
    <rPh sb="4" eb="6">
      <t>タイショウ</t>
    </rPh>
    <rPh sb="6" eb="7">
      <t>ガイ</t>
    </rPh>
    <rPh sb="8" eb="10">
      <t>シシュツ</t>
    </rPh>
    <rPh sb="10" eb="11">
      <t>ガク</t>
    </rPh>
    <phoneticPr fontId="3"/>
  </si>
  <si>
    <t>【通帳取引額】</t>
    <rPh sb="1" eb="3">
      <t>ツウチョウ</t>
    </rPh>
    <rPh sb="3" eb="5">
      <t>トリヒキ</t>
    </rPh>
    <rPh sb="5" eb="6">
      <t>ガク</t>
    </rPh>
    <phoneticPr fontId="3"/>
  </si>
  <si>
    <t>【現金取引額】</t>
    <rPh sb="1" eb="3">
      <t>ゲンキン</t>
    </rPh>
    <rPh sb="3" eb="5">
      <t>トリヒキ</t>
    </rPh>
    <rPh sb="5" eb="6">
      <t>ガク</t>
    </rPh>
    <phoneticPr fontId="3"/>
  </si>
  <si>
    <t>地区連主催</t>
  </si>
  <si>
    <t>補助金対象外事業</t>
    <rPh sb="0" eb="3">
      <t>ホジョキン</t>
    </rPh>
    <rPh sb="3" eb="5">
      <t>タイショウ</t>
    </rPh>
    <rPh sb="5" eb="6">
      <t>ガイ</t>
    </rPh>
    <rPh sb="6" eb="8">
      <t>ジギョウ</t>
    </rPh>
    <phoneticPr fontId="3"/>
  </si>
  <si>
    <t>事業費B</t>
    <rPh sb="0" eb="1">
      <t>コト</t>
    </rPh>
    <rPh sb="1" eb="2">
      <t>ゴウ</t>
    </rPh>
    <rPh sb="2" eb="3">
      <t>ヒ</t>
    </rPh>
    <phoneticPr fontId="3"/>
  </si>
  <si>
    <t>事業</t>
    <rPh sb="0" eb="2">
      <t>ジギョウ</t>
    </rPh>
    <phoneticPr fontId="3"/>
  </si>
  <si>
    <t>（高ク連
  地区連会費等）</t>
    <rPh sb="1" eb="2">
      <t>コウ</t>
    </rPh>
    <rPh sb="3" eb="4">
      <t>レン</t>
    </rPh>
    <rPh sb="7" eb="9">
      <t>チク</t>
    </rPh>
    <rPh sb="9" eb="10">
      <t>レン</t>
    </rPh>
    <rPh sb="10" eb="12">
      <t>カイヒ</t>
    </rPh>
    <rPh sb="12" eb="13">
      <t>トウ</t>
    </rPh>
    <phoneticPr fontId="3"/>
  </si>
  <si>
    <t>（総会・理事会等の
    開催に係る経費）</t>
    <rPh sb="1" eb="3">
      <t>ソウカイ</t>
    </rPh>
    <rPh sb="4" eb="7">
      <t>リジカイ</t>
    </rPh>
    <rPh sb="7" eb="8">
      <t>トウ</t>
    </rPh>
    <rPh sb="14" eb="16">
      <t>カイサイ</t>
    </rPh>
    <rPh sb="17" eb="18">
      <t>カカワ</t>
    </rPh>
    <rPh sb="19" eb="21">
      <t>ケイヒ</t>
    </rPh>
    <phoneticPr fontId="3"/>
  </si>
  <si>
    <t>(役員手当・
年間活動保険料等）</t>
    <rPh sb="1" eb="3">
      <t>ヤクイン</t>
    </rPh>
    <rPh sb="3" eb="5">
      <t>テアテ</t>
    </rPh>
    <rPh sb="7" eb="9">
      <t>ネンカン</t>
    </rPh>
    <rPh sb="9" eb="11">
      <t>カツドウ</t>
    </rPh>
    <rPh sb="11" eb="13">
      <t>ホケン</t>
    </rPh>
    <rPh sb="13" eb="14">
      <t>リョウ</t>
    </rPh>
    <rPh sb="14" eb="15">
      <t>トウ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</si>
  <si>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</si>
  <si>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通帳(口座）から現金を払い戻し</t>
    <rPh sb="0" eb="2">
      <t>ツウチョウ</t>
    </rPh>
    <rPh sb="3" eb="5">
      <t>コウザ</t>
    </rPh>
    <rPh sb="8" eb="10">
      <t>ゲンキン</t>
    </rPh>
    <rPh sb="11" eb="12">
      <t>ハラ</t>
    </rPh>
    <rPh sb="13" eb="14">
      <t>モド</t>
    </rPh>
    <phoneticPr fontId="3"/>
  </si>
  <si>
    <t>(冠婚葬祭
   記念品等）</t>
    <rPh sb="1" eb="3">
      <t>カンコン</t>
    </rPh>
    <rPh sb="3" eb="5">
      <t>ソウサイ</t>
    </rPh>
    <rPh sb="9" eb="12">
      <t>キネンヒン</t>
    </rPh>
    <rPh sb="12" eb="13">
      <t>トウ</t>
    </rPh>
    <phoneticPr fontId="3"/>
  </si>
  <si>
    <t>【対象外】事業</t>
    <rPh sb="1" eb="4">
      <t>タイショウガイ</t>
    </rPh>
    <rPh sb="5" eb="7">
      <t>ジギョウ</t>
    </rPh>
    <phoneticPr fontId="3"/>
  </si>
  <si>
    <t>【対象】事業</t>
    <rPh sb="1" eb="3">
      <t>タイショウ</t>
    </rPh>
    <rPh sb="4" eb="6">
      <t>ジギョウ</t>
    </rPh>
    <phoneticPr fontId="3"/>
  </si>
  <si>
    <t>支出合計
①+②+③</t>
    <rPh sb="0" eb="2">
      <t>シシュツ</t>
    </rPh>
    <rPh sb="2" eb="4">
      <t>ゴウケイ</t>
    </rPh>
    <phoneticPr fontId="3"/>
  </si>
  <si>
    <t>１）社会奉仕</t>
    <rPh sb="2" eb="6">
      <t>シャカイホウシ</t>
    </rPh>
    <phoneticPr fontId="3"/>
  </si>
  <si>
    <t>友愛訪問</t>
    <rPh sb="0" eb="4">
      <t>ユウアイホウモン</t>
    </rPh>
    <phoneticPr fontId="3"/>
  </si>
  <si>
    <t>清掃奉仕</t>
    <rPh sb="0" eb="4">
      <t>セイソウホウシ</t>
    </rPh>
    <phoneticPr fontId="3"/>
  </si>
  <si>
    <t>地域見守り</t>
  </si>
  <si>
    <t>３）健康増進</t>
    <phoneticPr fontId="3"/>
  </si>
  <si>
    <t>２）教養講座</t>
    <phoneticPr fontId="3"/>
  </si>
  <si>
    <t>福祉バス日帰り研修</t>
    <phoneticPr fontId="3"/>
  </si>
  <si>
    <t>講座・講演会</t>
    <rPh sb="0" eb="2">
      <t>コウザ</t>
    </rPh>
    <rPh sb="3" eb="6">
      <t>コウエンカイ</t>
    </rPh>
    <phoneticPr fontId="3"/>
  </si>
  <si>
    <t>文科系サークル活動等</t>
    <rPh sb="0" eb="3">
      <t>ブンカケイ</t>
    </rPh>
    <rPh sb="9" eb="10">
      <t>トウ</t>
    </rPh>
    <phoneticPr fontId="3"/>
  </si>
  <si>
    <t>運動系サークル活動</t>
    <rPh sb="0" eb="3">
      <t>ウンドウケイ</t>
    </rPh>
    <rPh sb="7" eb="9">
      <t>カツドウ</t>
    </rPh>
    <phoneticPr fontId="3"/>
  </si>
  <si>
    <t>いきいき体操等</t>
    <rPh sb="4" eb="6">
      <t>タイソウ</t>
    </rPh>
    <rPh sb="6" eb="7">
      <t>トウ</t>
    </rPh>
    <phoneticPr fontId="3"/>
  </si>
  <si>
    <t>スポーツ大会各種</t>
    <rPh sb="4" eb="6">
      <t>タイカイ</t>
    </rPh>
    <rPh sb="6" eb="8">
      <t>カクシュ</t>
    </rPh>
    <phoneticPr fontId="3"/>
  </si>
  <si>
    <t>　　研修費</t>
    <phoneticPr fontId="3"/>
  </si>
  <si>
    <t>補助金対象事業</t>
    <phoneticPr fontId="3"/>
  </si>
  <si>
    <t>細科目</t>
    <rPh sb="0" eb="3">
      <t>サイカモク</t>
    </rPh>
    <phoneticPr fontId="3"/>
  </si>
  <si>
    <t>支出対象</t>
    <rPh sb="0" eb="4">
      <t>シシュツタイショウ</t>
    </rPh>
    <phoneticPr fontId="3"/>
  </si>
  <si>
    <t>花壇植え謝礼　一部の方に謝礼</t>
    <phoneticPr fontId="3"/>
  </si>
  <si>
    <t>参加協力者に対しての謝礼</t>
    <rPh sb="0" eb="4">
      <t>サンカキョウリョク</t>
    </rPh>
    <rPh sb="4" eb="5">
      <t>シャ</t>
    </rPh>
    <rPh sb="6" eb="7">
      <t>タイ</t>
    </rPh>
    <rPh sb="10" eb="12">
      <t>シャレイ</t>
    </rPh>
    <phoneticPr fontId="3"/>
  </si>
  <si>
    <t>クラブが会員全員を対象に加入。</t>
    <rPh sb="4" eb="6">
      <t>カイイン</t>
    </rPh>
    <rPh sb="6" eb="8">
      <t>ゼンイン</t>
    </rPh>
    <rPh sb="9" eb="11">
      <t>タイショウ</t>
    </rPh>
    <rPh sb="12" eb="14">
      <t>カニュウ</t>
    </rPh>
    <phoneticPr fontId="3"/>
  </si>
  <si>
    <t>入園料・入館料OK</t>
    <rPh sb="0" eb="3">
      <t>ニュウエンリョウ</t>
    </rPh>
    <rPh sb="4" eb="7">
      <t>ニュウカンリョウ</t>
    </rPh>
    <phoneticPr fontId="3"/>
  </si>
  <si>
    <t>通帳の残高</t>
    <rPh sb="0" eb="2">
      <t>ツウチョウ</t>
    </rPh>
    <rPh sb="3" eb="5">
      <t>ザンダカ</t>
    </rPh>
    <phoneticPr fontId="3"/>
  </si>
  <si>
    <t>収入科目以外の収入</t>
    <rPh sb="0" eb="2">
      <t>シュウニュウ</t>
    </rPh>
    <rPh sb="2" eb="4">
      <t>カモク</t>
    </rPh>
    <rPh sb="4" eb="6">
      <t>イガイ</t>
    </rPh>
    <rPh sb="7" eb="9">
      <t>シュウニュウ</t>
    </rPh>
    <phoneticPr fontId="3"/>
  </si>
  <si>
    <t>銀行利子等</t>
    <rPh sb="0" eb="4">
      <t>ギンコウリシ</t>
    </rPh>
    <rPh sb="4" eb="5">
      <t>トウ</t>
    </rPh>
    <phoneticPr fontId="3"/>
  </si>
  <si>
    <t>詳細</t>
    <rPh sb="0" eb="2">
      <t>ショウサイ</t>
    </rPh>
    <phoneticPr fontId="3"/>
  </si>
  <si>
    <t>(報償費）</t>
    <rPh sb="1" eb="4">
      <t>ホウショウヒ</t>
    </rPh>
    <phoneticPr fontId="3"/>
  </si>
  <si>
    <t>(旅費)</t>
    <rPh sb="1" eb="3">
      <t>リョヒ</t>
    </rPh>
    <phoneticPr fontId="3"/>
  </si>
  <si>
    <t>(役務費)</t>
    <rPh sb="1" eb="4">
      <t>エキムヒ</t>
    </rPh>
    <phoneticPr fontId="3"/>
  </si>
  <si>
    <t>（その他）</t>
    <rPh sb="3" eb="4">
      <t>タ</t>
    </rPh>
    <phoneticPr fontId="3"/>
  </si>
  <si>
    <t>事務運営に必要な経費（事務用品・事務連絡案内文作成・インク代・高ク連案内で購入したもの（手帳・会計簿等））</t>
    <phoneticPr fontId="3"/>
  </si>
  <si>
    <t>総会，役員会等を開催した時に使用した会場費・資料作成費・飲み物等・交通費等に要する諸経費</t>
    <phoneticPr fontId="3"/>
  </si>
  <si>
    <t>高ク連会費，地区や支部連合会等の負担金</t>
    <phoneticPr fontId="3"/>
  </si>
  <si>
    <t>喜寿・米寿の祝，誕生日祝等の祝儀及び記念品購入費，病院見舞，香料等の経費。
※会員に記念品等(食べ物等）を配る等は慶弔費</t>
    <phoneticPr fontId="3"/>
  </si>
  <si>
    <t>①～⑤までの科目で支出することが適当でないものを支出する場合</t>
    <phoneticPr fontId="3"/>
  </si>
  <si>
    <t>科目</t>
    <rPh sb="0" eb="2">
      <t>カモク</t>
    </rPh>
    <phoneticPr fontId="3"/>
  </si>
  <si>
    <t>役員に支払う手当等</t>
    <rPh sb="0" eb="2">
      <t>ヤクイン</t>
    </rPh>
    <rPh sb="3" eb="5">
      <t>シハラ</t>
    </rPh>
    <rPh sb="6" eb="8">
      <t>テアテ</t>
    </rPh>
    <rPh sb="8" eb="9">
      <t>トウ</t>
    </rPh>
    <phoneticPr fontId="3"/>
  </si>
  <si>
    <t>個人で入った保険料</t>
    <rPh sb="0" eb="2">
      <t>コジン</t>
    </rPh>
    <rPh sb="3" eb="4">
      <t>ハイ</t>
    </rPh>
    <rPh sb="6" eb="8">
      <t>ホケン</t>
    </rPh>
    <rPh sb="8" eb="9">
      <t>リョウ</t>
    </rPh>
    <phoneticPr fontId="3"/>
  </si>
  <si>
    <t>個人で入った保険料。補助金で入るならば全員で入る必要がある。</t>
    <rPh sb="0" eb="2">
      <t>コジン</t>
    </rPh>
    <rPh sb="3" eb="4">
      <t>ハイ</t>
    </rPh>
    <rPh sb="6" eb="9">
      <t>ホケンリョウ</t>
    </rPh>
    <rPh sb="10" eb="13">
      <t>ホジョキン</t>
    </rPh>
    <rPh sb="14" eb="15">
      <t>ハイ</t>
    </rPh>
    <rPh sb="19" eb="21">
      <t>ゼンイン</t>
    </rPh>
    <rPh sb="22" eb="23">
      <t>ハイ</t>
    </rPh>
    <rPh sb="24" eb="26">
      <t>ヒツヨウ</t>
    </rPh>
    <phoneticPr fontId="3"/>
  </si>
  <si>
    <t>クラブ・地区連・高ク連・他団体が主催でかかった費用</t>
    <rPh sb="8" eb="9">
      <t>コウ</t>
    </rPh>
    <rPh sb="10" eb="11">
      <t>レン</t>
    </rPh>
    <rPh sb="12" eb="13">
      <t>タ</t>
    </rPh>
    <rPh sb="13" eb="15">
      <t>ダンタイ</t>
    </rPh>
    <rPh sb="16" eb="18">
      <t>シュサイ</t>
    </rPh>
    <phoneticPr fontId="3"/>
  </si>
  <si>
    <t>【事業費Ａ】</t>
    <phoneticPr fontId="3"/>
  </si>
  <si>
    <t>【事業費Ｂ】</t>
    <rPh sb="1" eb="4">
      <t>ジギョウヒ</t>
    </rPh>
    <phoneticPr fontId="3"/>
  </si>
  <si>
    <t>　会場への移動等に掛かった費用を役員や会員等に支給また
　は補助する経費</t>
    <phoneticPr fontId="3"/>
  </si>
  <si>
    <t>事業費分類表</t>
    <rPh sb="0" eb="2">
      <t>ジギョウ</t>
    </rPh>
    <rPh sb="2" eb="3">
      <t>ヒ</t>
    </rPh>
    <rPh sb="3" eb="6">
      <t>ブンルイヒョウ</t>
    </rPh>
    <phoneticPr fontId="3"/>
  </si>
  <si>
    <t>内　　　　　容</t>
    <rPh sb="0" eb="1">
      <t>ウチ</t>
    </rPh>
    <rPh sb="6" eb="7">
      <t>カタチ</t>
    </rPh>
    <phoneticPr fontId="3"/>
  </si>
  <si>
    <t>内　　　　　　容</t>
    <rPh sb="0" eb="1">
      <t>ウチ</t>
    </rPh>
    <rPh sb="7" eb="8">
      <t>カタチ</t>
    </rPh>
    <phoneticPr fontId="3"/>
  </si>
  <si>
    <t>詳　　細</t>
    <rPh sb="0" eb="1">
      <t>ショウ</t>
    </rPh>
    <rPh sb="3" eb="4">
      <t>サイ</t>
    </rPh>
    <phoneticPr fontId="3"/>
  </si>
  <si>
    <t>（会費×会員数）</t>
    <rPh sb="1" eb="3">
      <t>カイヒ</t>
    </rPh>
    <rPh sb="4" eb="7">
      <t>カイインスウ</t>
    </rPh>
    <phoneticPr fontId="3"/>
  </si>
  <si>
    <t>52,000+(420×会員数）</t>
    <rPh sb="12" eb="14">
      <t>カイイン</t>
    </rPh>
    <rPh sb="14" eb="15">
      <t>スウ</t>
    </rPh>
    <phoneticPr fontId="3"/>
  </si>
  <si>
    <t>（銀行利子等）</t>
    <rPh sb="5" eb="6">
      <t>トウ</t>
    </rPh>
    <phoneticPr fontId="3"/>
  </si>
  <si>
    <t>事業費B計</t>
    <rPh sb="0" eb="3">
      <t>ジギョウヒ</t>
    </rPh>
    <rPh sb="4" eb="5">
      <t>ケイ</t>
    </rPh>
    <phoneticPr fontId="3"/>
  </si>
  <si>
    <t>対象外事業計</t>
    <rPh sb="0" eb="3">
      <t>タイショウガイ</t>
    </rPh>
    <rPh sb="3" eb="5">
      <t>ジギョウ</t>
    </rPh>
    <rPh sb="5" eb="6">
      <t>ケイ</t>
    </rPh>
    <phoneticPr fontId="3"/>
  </si>
  <si>
    <t>通帳払出額</t>
    <rPh sb="0" eb="2">
      <t>ツウチョウ</t>
    </rPh>
    <rPh sb="2" eb="5">
      <t>ハライダシガク</t>
    </rPh>
    <phoneticPr fontId="3"/>
  </si>
  <si>
    <t>円</t>
    <rPh sb="0" eb="1">
      <t>エン</t>
    </rPh>
    <phoneticPr fontId="3"/>
  </si>
  <si>
    <t>予算残額</t>
    <rPh sb="0" eb="4">
      <t>ヨサンザンガク</t>
    </rPh>
    <phoneticPr fontId="3"/>
  </si>
  <si>
    <t>①事業費 　Ａ合計</t>
    <rPh sb="1" eb="4">
      <t>ジギョウヒ</t>
    </rPh>
    <rPh sb="7" eb="8">
      <t>ゴウ</t>
    </rPh>
    <rPh sb="8" eb="9">
      <t>ケイ</t>
    </rPh>
    <phoneticPr fontId="3"/>
  </si>
  <si>
    <t>②事業費Ｂ
　合　　計</t>
    <rPh sb="1" eb="4">
      <t>ジギョウヒ</t>
    </rPh>
    <rPh sb="7" eb="8">
      <t>ゴウ</t>
    </rPh>
    <rPh sb="10" eb="11">
      <t>ケイ</t>
    </rPh>
    <phoneticPr fontId="3"/>
  </si>
  <si>
    <t>③事業合計</t>
    <rPh sb="1" eb="3">
      <t>ジギョウ</t>
    </rPh>
    <rPh sb="3" eb="4">
      <t>アイ</t>
    </rPh>
    <rPh sb="4" eb="5">
      <t>ケイ</t>
    </rPh>
    <phoneticPr fontId="3"/>
  </si>
  <si>
    <t>市補助金額</t>
    <rPh sb="0" eb="5">
      <t>シホジョキンガク</t>
    </rPh>
    <phoneticPr fontId="3"/>
  </si>
  <si>
    <t>円</t>
    <rPh sb="0" eb="1">
      <t>エン</t>
    </rPh>
    <phoneticPr fontId="3"/>
  </si>
  <si>
    <r>
      <t xml:space="preserve">【事業費Ｂ】
</t>
    </r>
    <r>
      <rPr>
        <b/>
        <sz val="11"/>
        <rFont val="ＭＳ Ｐゴシック"/>
        <family val="3"/>
        <charset val="128"/>
      </rPr>
      <t>（単位クラブ・地区連・高ク連
・他団体が主催）</t>
    </r>
    <rPh sb="1" eb="4">
      <t>ジギョウヒ</t>
    </rPh>
    <rPh sb="8" eb="10">
      <t>タンイ</t>
    </rPh>
    <rPh sb="14" eb="17">
      <t>チクレン</t>
    </rPh>
    <rPh sb="18" eb="19">
      <t>コウ</t>
    </rPh>
    <rPh sb="20" eb="21">
      <t>レン</t>
    </rPh>
    <rPh sb="23" eb="26">
      <t>タダンタイ</t>
    </rPh>
    <rPh sb="27" eb="29">
      <t>シュサイ</t>
    </rPh>
    <phoneticPr fontId="3"/>
  </si>
  <si>
    <r>
      <rPr>
        <b/>
        <sz val="11"/>
        <rFont val="ＭＳ Ｐゴシック"/>
        <family val="3"/>
        <charset val="128"/>
      </rPr>
      <t>単位クラブ運営</t>
    </r>
    <r>
      <rPr>
        <sz val="11"/>
        <rFont val="ＭＳ Ｐゴシック"/>
        <family val="3"/>
        <charset val="128"/>
      </rPr>
      <t>に必要な経費
（事務用品・コピー用紙・インク代等・高ク連案内で購入したもの（手帳・会計簿等））</t>
    </r>
    <rPh sb="0" eb="2">
      <t>タンイ</t>
    </rPh>
    <rPh sb="5" eb="7">
      <t>ウンエイ</t>
    </rPh>
    <rPh sb="8" eb="10">
      <t>ヒツヨウ</t>
    </rPh>
    <rPh sb="11" eb="13">
      <t>ケイヒ</t>
    </rPh>
    <rPh sb="23" eb="25">
      <t>ヨウシ</t>
    </rPh>
    <rPh sb="30" eb="31">
      <t>トウ</t>
    </rPh>
    <phoneticPr fontId="3"/>
  </si>
  <si>
    <r>
      <rPr>
        <b/>
        <sz val="11"/>
        <rFont val="ＭＳ Ｐゴシック"/>
        <family val="3"/>
        <charset val="128"/>
      </rPr>
      <t>理事会・役員会等</t>
    </r>
    <r>
      <rPr>
        <sz val="11"/>
        <rFont val="ＭＳ Ｐゴシック"/>
        <family val="3"/>
        <charset val="128"/>
      </rPr>
      <t>を開催した時に使用した会場費・資料作成費・飲み物等・交通費等に要する諸経費</t>
    </r>
    <rPh sb="0" eb="3">
      <t>リジカイ</t>
    </rPh>
    <phoneticPr fontId="3"/>
  </si>
  <si>
    <t>【事業費Ａ】
1)～3)の事業で支出</t>
    <rPh sb="13" eb="15">
      <t>ジギョウ</t>
    </rPh>
    <rPh sb="16" eb="18">
      <t>シシュツ</t>
    </rPh>
    <phoneticPr fontId="3"/>
  </si>
  <si>
    <r>
      <rPr>
        <b/>
        <sz val="16"/>
        <rFont val="ＭＳ Ｐゴシック"/>
        <family val="3"/>
        <charset val="128"/>
      </rPr>
      <t>【対象】事業　（</t>
    </r>
    <r>
      <rPr>
        <sz val="16"/>
        <rFont val="ＭＳ Ｐゴシック"/>
        <family val="3"/>
        <charset val="128"/>
      </rPr>
      <t>補助金対象事業）</t>
    </r>
    <rPh sb="1" eb="3">
      <t>タイショウ</t>
    </rPh>
    <rPh sb="4" eb="6">
      <t>ジギョウ</t>
    </rPh>
    <phoneticPr fontId="3"/>
  </si>
  <si>
    <t>【対象外】事業　（対象外事業費）</t>
    <rPh sb="1" eb="4">
      <t>タイショウガイ</t>
    </rPh>
    <rPh sb="5" eb="7">
      <t>ジギョウ</t>
    </rPh>
    <rPh sb="9" eb="12">
      <t>タイショウガイ</t>
    </rPh>
    <rPh sb="12" eb="15">
      <t>ジギョウヒ</t>
    </rPh>
    <phoneticPr fontId="3"/>
  </si>
  <si>
    <t>対象事業の参加者を対象に加入（確認）</t>
    <rPh sb="0" eb="4">
      <t>タイショウジギョウ</t>
    </rPh>
    <rPh sb="5" eb="8">
      <t>サンカシャ</t>
    </rPh>
    <rPh sb="9" eb="11">
      <t>タイショウ</t>
    </rPh>
    <rPh sb="12" eb="14">
      <t>カニュウ</t>
    </rPh>
    <rPh sb="15" eb="17">
      <t>カクニン</t>
    </rPh>
    <phoneticPr fontId="3"/>
  </si>
  <si>
    <t>全国老人クラブ連合会</t>
    <rPh sb="0" eb="4">
      <t>ゼンコクロウジン</t>
    </rPh>
    <rPh sb="7" eb="10">
      <t>レンゴウカイ</t>
    </rPh>
    <phoneticPr fontId="3"/>
  </si>
  <si>
    <t>個人で入った保険料</t>
    <phoneticPr fontId="3"/>
  </si>
  <si>
    <t>ハガキ代，切手代等の通信費。小荷物等の輸送費</t>
    <phoneticPr fontId="3"/>
  </si>
  <si>
    <t xml:space="preserve">      使用料
        及び  
      賃借料</t>
    <rPh sb="6" eb="9">
      <t>シヨウリョウ</t>
    </rPh>
    <rPh sb="18" eb="19">
      <t>オヨ</t>
    </rPh>
    <rPh sb="29" eb="32">
      <t>チンシャクリョウ</t>
    </rPh>
    <phoneticPr fontId="3"/>
  </si>
  <si>
    <t>（運営に関わる支出）</t>
    <phoneticPr fontId="3"/>
  </si>
  <si>
    <t>①事務費</t>
    <phoneticPr fontId="3"/>
  </si>
  <si>
    <t>②会議費　</t>
    <phoneticPr fontId="3"/>
  </si>
  <si>
    <t>③負担金　</t>
    <phoneticPr fontId="3"/>
  </si>
  <si>
    <t>④慶弔費　</t>
    <phoneticPr fontId="3"/>
  </si>
  <si>
    <t>⑤雑費</t>
    <phoneticPr fontId="3"/>
  </si>
  <si>
    <t>⑥予備費　</t>
    <phoneticPr fontId="3"/>
  </si>
  <si>
    <t>必要な用品の購入又は、活動に必要な備品購入等の経費
・消耗品・コピー用紙・インク代・鉛筆・ノート・雑巾等消耗品とみなされるものの購入費
・囲碁・将棋・座布団等備品になるものの購入費。
・グラウンド・ゴルフ、輪投げ等の用具購入費。</t>
    <rPh sb="34" eb="36">
      <t>ヨウシ</t>
    </rPh>
    <rPh sb="40" eb="41">
      <t>ダイ</t>
    </rPh>
    <rPh sb="103" eb="105">
      <t>ワナ</t>
    </rPh>
    <rPh sb="106" eb="107">
      <t>トウ</t>
    </rPh>
    <rPh sb="108" eb="110">
      <t>ヨウグ</t>
    </rPh>
    <rPh sb="110" eb="112">
      <t>コウニュウ</t>
    </rPh>
    <rPh sb="112" eb="113">
      <t>ヒ</t>
    </rPh>
    <phoneticPr fontId="3"/>
  </si>
  <si>
    <t>雑収入　計</t>
    <rPh sb="0" eb="3">
      <t>ザッシュウニュウ</t>
    </rPh>
    <rPh sb="4" eb="5">
      <t>ケイ</t>
    </rPh>
    <phoneticPr fontId="3"/>
  </si>
  <si>
    <t>!選択!</t>
    <phoneticPr fontId="3"/>
  </si>
  <si>
    <t>残高</t>
    <rPh sb="0" eb="2">
      <t>ザンダカ</t>
    </rPh>
    <phoneticPr fontId="3"/>
  </si>
  <si>
    <t>【現金のみ】</t>
    <rPh sb="1" eb="3">
      <t>ゲンキン</t>
    </rPh>
    <phoneticPr fontId="3"/>
  </si>
  <si>
    <t>繰越金</t>
    <rPh sb="0" eb="2">
      <t>クリコシ</t>
    </rPh>
    <rPh sb="2" eb="3">
      <t>キン</t>
    </rPh>
    <phoneticPr fontId="3"/>
  </si>
  <si>
    <t>収入</t>
    <rPh sb="0" eb="2">
      <t>シュウニュウ</t>
    </rPh>
    <phoneticPr fontId="3"/>
  </si>
  <si>
    <t>【予算残額】</t>
    <rPh sb="1" eb="3">
      <t>ヨサン</t>
    </rPh>
    <rPh sb="3" eb="5">
      <t>ザンガク</t>
    </rPh>
    <phoneticPr fontId="3"/>
  </si>
  <si>
    <t>収入合計</t>
    <rPh sb="0" eb="2">
      <t>シュウニュウ</t>
    </rPh>
    <rPh sb="2" eb="4">
      <t>ゴウケイ</t>
    </rPh>
    <phoneticPr fontId="3"/>
  </si>
  <si>
    <t>①通帳残高</t>
    <rPh sb="1" eb="3">
      <t>ツウチョウ</t>
    </rPh>
    <rPh sb="3" eb="4">
      <t>ザン</t>
    </rPh>
    <rPh sb="4" eb="5">
      <t>ダカ</t>
    </rPh>
    <phoneticPr fontId="3"/>
  </si>
  <si>
    <t>②支出済み額</t>
    <rPh sb="1" eb="3">
      <t>シシュツ</t>
    </rPh>
    <rPh sb="3" eb="4">
      <t>ズ</t>
    </rPh>
    <rPh sb="5" eb="6">
      <t>ガク</t>
    </rPh>
    <phoneticPr fontId="3"/>
  </si>
  <si>
    <t>③現金残高</t>
    <rPh sb="1" eb="3">
      <t>ゲンキン</t>
    </rPh>
    <rPh sb="3" eb="4">
      <t>ザン</t>
    </rPh>
    <rPh sb="4" eb="5">
      <t>タカ</t>
    </rPh>
    <phoneticPr fontId="3"/>
  </si>
  <si>
    <t>④口座預入額</t>
    <rPh sb="1" eb="3">
      <t>コウザ</t>
    </rPh>
    <rPh sb="3" eb="5">
      <t>アズケイレ</t>
    </rPh>
    <rPh sb="5" eb="6">
      <t>ガク</t>
    </rPh>
    <phoneticPr fontId="3"/>
  </si>
  <si>
    <t>円</t>
    <rPh sb="0" eb="1">
      <t>エン</t>
    </rPh>
    <phoneticPr fontId="3"/>
  </si>
  <si>
    <t>総支出合計</t>
    <rPh sb="0" eb="1">
      <t>ソウ</t>
    </rPh>
    <rPh sb="1" eb="3">
      <t>シシュツ</t>
    </rPh>
    <rPh sb="3" eb="5">
      <t>ゴウケイ</t>
    </rPh>
    <phoneticPr fontId="3"/>
  </si>
  <si>
    <t>予算額(①+②+③）</t>
    <rPh sb="0" eb="2">
      <t>ヨサン</t>
    </rPh>
    <rPh sb="2" eb="3">
      <t>ガク</t>
    </rPh>
    <phoneticPr fontId="3"/>
  </si>
  <si>
    <t>⑤対　象 事業費A</t>
    <rPh sb="1" eb="2">
      <t>タイ</t>
    </rPh>
    <rPh sb="3" eb="4">
      <t>ゾウ</t>
    </rPh>
    <rPh sb="5" eb="8">
      <t>ジギョウヒ</t>
    </rPh>
    <phoneticPr fontId="3"/>
  </si>
  <si>
    <t>⑥対象外 事業費B</t>
    <rPh sb="1" eb="4">
      <t>タイショウガイ</t>
    </rPh>
    <rPh sb="5" eb="8">
      <t>ジギョウヒ</t>
    </rPh>
    <phoneticPr fontId="3"/>
  </si>
  <si>
    <t>⑦対象外 事業</t>
    <rPh sb="1" eb="4">
      <t>タイショウガイ</t>
    </rPh>
    <rPh sb="5" eb="7">
      <t>ジギョウ</t>
    </rPh>
    <phoneticPr fontId="3"/>
  </si>
  <si>
    <t>支出済額（⑤+⑥+⑦）</t>
    <rPh sb="0" eb="2">
      <t>シシュツ</t>
    </rPh>
    <rPh sb="2" eb="3">
      <t>スミ</t>
    </rPh>
    <rPh sb="3" eb="4">
      <t>ガク</t>
    </rPh>
    <phoneticPr fontId="3"/>
  </si>
  <si>
    <t>a)支出済み額</t>
    <rPh sb="2" eb="4">
      <t>シシュツ</t>
    </rPh>
    <rPh sb="4" eb="5">
      <t>ズ</t>
    </rPh>
    <rPh sb="6" eb="7">
      <t>ガク</t>
    </rPh>
    <phoneticPr fontId="3"/>
  </si>
  <si>
    <t>b)現金残高</t>
    <rPh sb="2" eb="4">
      <t>ゲンキン</t>
    </rPh>
    <rPh sb="4" eb="5">
      <t>ザン</t>
    </rPh>
    <rPh sb="5" eb="6">
      <t>タカ</t>
    </rPh>
    <phoneticPr fontId="3"/>
  </si>
  <si>
    <t>予算額（a+b)</t>
    <rPh sb="0" eb="2">
      <t>ヨサン</t>
    </rPh>
    <rPh sb="2" eb="3">
      <t>ガク</t>
    </rPh>
    <phoneticPr fontId="3"/>
  </si>
  <si>
    <t>c)　対　象 事業費A</t>
    <rPh sb="3" eb="4">
      <t>タイ</t>
    </rPh>
    <rPh sb="5" eb="6">
      <t>ゾウ</t>
    </rPh>
    <rPh sb="7" eb="10">
      <t>ジギョウヒ</t>
    </rPh>
    <phoneticPr fontId="3"/>
  </si>
  <si>
    <t>d)　対象外 事業費B</t>
    <rPh sb="3" eb="6">
      <t>タイショウガイ</t>
    </rPh>
    <rPh sb="7" eb="10">
      <t>ジギョウヒ</t>
    </rPh>
    <phoneticPr fontId="3"/>
  </si>
  <si>
    <t>e)　対象外 事業</t>
    <rPh sb="3" eb="6">
      <t>タイショウガイ</t>
    </rPh>
    <rPh sb="7" eb="9">
      <t>ジギョウ</t>
    </rPh>
    <phoneticPr fontId="3"/>
  </si>
  <si>
    <t>支出済額(c+d+e)</t>
    <rPh sb="0" eb="2">
      <t>シシュツ</t>
    </rPh>
    <rPh sb="2" eb="3">
      <t>スミ</t>
    </rPh>
    <rPh sb="3" eb="4">
      <t>ガク</t>
    </rPh>
    <phoneticPr fontId="3"/>
  </si>
  <si>
    <t>f)　予算残額</t>
    <rPh sb="3" eb="5">
      <t>ヨサン</t>
    </rPh>
    <rPh sb="5" eb="7">
      <t>ザンガク</t>
    </rPh>
    <phoneticPr fontId="3"/>
  </si>
  <si>
    <t>収入</t>
    <rPh sb="0" eb="2">
      <t>シュウニュウ</t>
    </rPh>
    <phoneticPr fontId="3"/>
  </si>
  <si>
    <t>支出</t>
    <rPh sb="0" eb="2">
      <t>シシュツ</t>
    </rPh>
    <phoneticPr fontId="3"/>
  </si>
  <si>
    <t>令和　　年度繰越金</t>
    <rPh sb="0" eb="2">
      <t>レイワ</t>
    </rPh>
    <rPh sb="4" eb="6">
      <t>ネンド</t>
    </rPh>
    <rPh sb="6" eb="8">
      <t>クリコシ</t>
    </rPh>
    <rPh sb="8" eb="9">
      <t>キン</t>
    </rPh>
    <phoneticPr fontId="3"/>
  </si>
  <si>
    <t>補助金対象事業　事業費Ａ</t>
    <rPh sb="0" eb="3">
      <t>ホジョキン</t>
    </rPh>
    <rPh sb="3" eb="5">
      <t>タイショウ</t>
    </rPh>
    <rPh sb="5" eb="7">
      <t>ジギョウ</t>
    </rPh>
    <rPh sb="8" eb="11">
      <t>ジギョウヒ</t>
    </rPh>
    <phoneticPr fontId="64"/>
  </si>
  <si>
    <t>社会奉仕</t>
    <phoneticPr fontId="64"/>
  </si>
  <si>
    <t>教養講座</t>
    <phoneticPr fontId="64"/>
  </si>
  <si>
    <t>健康増進</t>
    <phoneticPr fontId="64"/>
  </si>
  <si>
    <t>補助金対象外事業　事業費Ｂ</t>
    <rPh sb="0" eb="3">
      <t>ホジョキン</t>
    </rPh>
    <rPh sb="3" eb="6">
      <t>タイショウガイ</t>
    </rPh>
    <rPh sb="6" eb="8">
      <t>ジギョウ</t>
    </rPh>
    <rPh sb="9" eb="12">
      <t>ジギョウヒ</t>
    </rPh>
    <phoneticPr fontId="64"/>
  </si>
  <si>
    <t>その他</t>
    <phoneticPr fontId="64"/>
  </si>
  <si>
    <t>【現金のみでの収入支出】</t>
    <rPh sb="1" eb="3">
      <t>ゲンキン</t>
    </rPh>
    <rPh sb="7" eb="9">
      <t>シュウニュウ</t>
    </rPh>
    <rPh sb="9" eb="11">
      <t>シシュツ</t>
    </rPh>
    <phoneticPr fontId="3"/>
  </si>
  <si>
    <t>（通帳で管理（入金・支出）</t>
    <rPh sb="1" eb="3">
      <t>ツウチョウ</t>
    </rPh>
    <rPh sb="4" eb="6">
      <t>カンリ</t>
    </rPh>
    <rPh sb="7" eb="9">
      <t>ニュウキン</t>
    </rPh>
    <rPh sb="10" eb="12">
      <t>シシュツ</t>
    </rPh>
    <phoneticPr fontId="3"/>
  </si>
  <si>
    <t xml:space="preserve">現金戻入 </t>
    <phoneticPr fontId="3"/>
  </si>
  <si>
    <t xml:space="preserve">現金戻入 </t>
    <phoneticPr fontId="3"/>
  </si>
  <si>
    <t xml:space="preserve">現金戻入 </t>
    <phoneticPr fontId="3"/>
  </si>
  <si>
    <t>領収書NO</t>
    <rPh sb="0" eb="3">
      <t>リョウシュウショ</t>
    </rPh>
    <phoneticPr fontId="3"/>
  </si>
  <si>
    <t>予算額(A)</t>
    <rPh sb="0" eb="2">
      <t>ヨサン</t>
    </rPh>
    <rPh sb="2" eb="3">
      <t>ガク</t>
    </rPh>
    <phoneticPr fontId="3"/>
  </si>
  <si>
    <t>決算額(B)</t>
    <rPh sb="0" eb="2">
      <t>ケッサン</t>
    </rPh>
    <rPh sb="2" eb="3">
      <t>ガク</t>
    </rPh>
    <phoneticPr fontId="3"/>
  </si>
  <si>
    <t>比較増減(B-A)</t>
    <rPh sb="0" eb="2">
      <t>ヒカク</t>
    </rPh>
    <rPh sb="2" eb="4">
      <t>ゾウゲン</t>
    </rPh>
    <phoneticPr fontId="3"/>
  </si>
  <si>
    <t>比較増減(A-B)</t>
    <rPh sb="0" eb="2">
      <t>ヒカク</t>
    </rPh>
    <rPh sb="2" eb="4">
      <t>ゾウゲン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</si>
</sst>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¥&quot;#,##0;[Red]&quot;¥&quot;\-#,##0"/>
    <numFmt numFmtId="41" formatCode="_ * #,##0_ ;_ * \-#,##0_ ;_ * &quot;-&quot;_ ;_ @_ "/>
    <numFmt numFmtId="176" formatCode="#,##0_ "/>
    <numFmt numFmtId="177" formatCode="#,###"/>
    <numFmt numFmtId="178" formatCode="[$-411]ge\.m\.d;@"/>
    <numFmt numFmtId="179" formatCode="####"/>
    <numFmt numFmtId="180" formatCode="#,##0;[Red]#,##0"/>
    <numFmt numFmtId="181" formatCode="&quot;¥&quot;#,##0_);[Red]\(&quot;¥&quot;#,##0\)"/>
    <numFmt numFmtId="182" formatCode="#,##0;&quot;△ &quot;#,##0"/>
    <numFmt numFmtId="183" formatCode="General&quot;名&quot;"/>
    <numFmt numFmtId="184" formatCode="m/d;@"/>
    <numFmt numFmtId="185" formatCode="#,##0_);[Red]\(#,##0\)"/>
    <numFmt numFmtId="186" formatCode="#&quot;名&quot;"/>
    <numFmt numFmtId="187" formatCode="[$-411]ggge&quot;年&quot;m&quot;月&quot;d&quot;日&quot;;@"/>
    <numFmt numFmtId="188" formatCode="#,##0_);\(#,##0\)"/>
  </numFmts>
  <fonts count="9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u/>
      <sz val="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u/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0"/>
      <name val="ＭＳ Ｐゴシック"/>
      <family val="3"/>
      <charset val="128"/>
    </font>
    <font>
      <sz val="16"/>
      <name val="HG丸ｺﾞｼｯｸM-PRO"/>
      <family val="3"/>
      <charset val="128"/>
    </font>
    <font>
      <sz val="18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b/>
      <sz val="18"/>
      <color theme="1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b/>
      <sz val="16"/>
      <color theme="1"/>
      <name val="UD デジタル 教科書体 N-R"/>
      <family val="1"/>
      <charset val="128"/>
    </font>
    <font>
      <b/>
      <sz val="14"/>
      <color theme="1"/>
      <name val="UD デジタル 教科書体 N-R"/>
      <family val="1"/>
      <charset val="128"/>
    </font>
    <font>
      <b/>
      <sz val="14"/>
      <color rgb="FFFF0000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b/>
      <sz val="12"/>
      <color rgb="FFFF0000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b/>
      <sz val="12"/>
      <color theme="1"/>
      <name val="UD デジタル 教科書体 N-R"/>
      <family val="1"/>
      <charset val="128"/>
    </font>
    <font>
      <sz val="20"/>
      <color theme="1"/>
      <name val="UD デジタル 教科書体 N-R"/>
      <family val="1"/>
      <charset val="128"/>
    </font>
    <font>
      <b/>
      <sz val="20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b/>
      <sz val="20"/>
      <name val="UD デジタル 教科書体 N-R"/>
      <family val="1"/>
      <charset val="128"/>
    </font>
    <font>
      <b/>
      <sz val="28"/>
      <color theme="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72"/>
      <color theme="1"/>
      <name val="UD デジタル 教科書体 N-R"/>
      <family val="1"/>
      <charset val="128"/>
    </font>
    <font>
      <b/>
      <sz val="48"/>
      <color theme="7" tint="-0.499984740745262"/>
      <name val="UD デジタル 教科書体 N-R"/>
      <family val="1"/>
      <charset val="128"/>
    </font>
    <font>
      <sz val="28"/>
      <color theme="1"/>
      <name val="UD デジタル 教科書体 N-R"/>
      <family val="1"/>
      <charset val="128"/>
    </font>
    <font>
      <sz val="26"/>
      <color theme="1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1"/>
      <color theme="0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b/>
      <sz val="12"/>
      <color theme="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  <font>
      <sz val="22"/>
      <color theme="1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22"/>
      <color theme="1"/>
      <name val="UD デジタル 教科書体 N-R"/>
      <family val="1"/>
      <charset val="128"/>
    </font>
    <font>
      <b/>
      <sz val="20"/>
      <color rgb="FFFF0000"/>
      <name val="UD デジタル 教科書体 N-R"/>
      <family val="1"/>
      <charset val="128"/>
    </font>
    <font>
      <b/>
      <sz val="10"/>
      <color theme="1"/>
      <name val="UD デジタル 教科書体 N-R"/>
      <family val="1"/>
      <charset val="128"/>
    </font>
    <font>
      <sz val="11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UD デジタル 教科書体 N-R"/>
      <family val="1"/>
      <charset val="128"/>
    </font>
    <font>
      <sz val="11"/>
      <color theme="0"/>
      <name val="UD デジタル 教科書体 N-R"/>
      <family val="1"/>
      <charset val="128"/>
    </font>
    <font>
      <b/>
      <sz val="16"/>
      <name val="ＭＳ Ｐゴシック"/>
      <family val="3"/>
      <charset val="128"/>
    </font>
    <font>
      <b/>
      <i/>
      <sz val="1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20"/>
      <color indexed="81"/>
      <name val="MS P ゴシック"/>
      <family val="3"/>
      <charset val="128"/>
    </font>
    <font>
      <sz val="20"/>
      <color indexed="81"/>
      <name val="MS P ゴシック"/>
      <family val="3"/>
      <charset val="128"/>
    </font>
    <font>
      <b/>
      <sz val="22"/>
      <color indexed="81"/>
      <name val="MS P 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indexed="20"/>
      <name val="MS P ゴシック"/>
      <family val="3"/>
      <charset val="128"/>
    </font>
    <font>
      <b/>
      <sz val="11"/>
      <color indexed="10"/>
      <name val="MS P ゴシック"/>
      <family val="3"/>
      <charset val="128"/>
    </font>
    <font>
      <b/>
      <sz val="9"/>
      <color indexed="20"/>
      <name val="MS P ゴシック"/>
      <family val="3"/>
      <charset val="128"/>
    </font>
    <font>
      <b/>
      <sz val="8"/>
      <color indexed="20"/>
      <name val="MS P ゴシック"/>
      <family val="3"/>
      <charset val="128"/>
    </font>
    <font>
      <sz val="9"/>
      <name val="ＭＳ ゴシック"/>
      <family val="3"/>
      <charset val="128"/>
    </font>
  </fonts>
  <fills count="5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1ED9D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5FD8D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8" tint="0.39997558519241921"/>
        <bgColor indexed="64"/>
      </patternFill>
    </fill>
  </fills>
  <borders count="2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theme="9"/>
      </left>
      <right style="medium">
        <color theme="9"/>
      </right>
      <top/>
      <bottom style="medium">
        <color theme="9"/>
      </bottom>
      <diagonal/>
    </border>
    <border>
      <left style="medium">
        <color theme="9"/>
      </left>
      <right/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 style="medium">
        <color theme="9"/>
      </right>
      <top/>
      <bottom/>
      <diagonal/>
    </border>
    <border>
      <left style="medium">
        <color theme="9"/>
      </left>
      <right/>
      <top/>
      <bottom style="thin">
        <color indexed="64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9"/>
      </bottom>
      <diagonal/>
    </border>
    <border>
      <left style="thin">
        <color indexed="64"/>
      </left>
      <right/>
      <top/>
      <bottom style="medium">
        <color theme="9"/>
      </bottom>
      <diagonal/>
    </border>
    <border>
      <left/>
      <right style="thin">
        <color indexed="64"/>
      </right>
      <top/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theme="9"/>
      </top>
      <bottom/>
      <diagonal/>
    </border>
    <border>
      <left/>
      <right style="thin">
        <color indexed="64"/>
      </right>
      <top style="medium">
        <color theme="9"/>
      </top>
      <bottom/>
      <diagonal/>
    </border>
    <border>
      <left style="medium">
        <color theme="9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dotted">
        <color rgb="FFFF0000"/>
      </bottom>
      <diagonal/>
    </border>
    <border>
      <left/>
      <right/>
      <top/>
      <bottom style="dotted">
        <color rgb="FFFF0000"/>
      </bottom>
      <diagonal/>
    </border>
    <border>
      <left/>
      <right style="medium">
        <color rgb="FFFF0000"/>
      </right>
      <top/>
      <bottom style="dotted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dotted">
        <color rgb="FFFF0000"/>
      </bottom>
      <diagonal/>
    </border>
    <border>
      <left/>
      <right style="thin">
        <color indexed="64"/>
      </right>
      <top/>
      <bottom style="medium">
        <color rgb="FF00B050"/>
      </bottom>
      <diagonal/>
    </border>
    <border>
      <left style="thin">
        <color indexed="64"/>
      </left>
      <right/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DashDotDot">
        <color auto="1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9"/>
      </right>
      <top/>
      <bottom/>
      <diagonal/>
    </border>
    <border>
      <left style="thin">
        <color indexed="64"/>
      </left>
      <right style="medium">
        <color theme="9"/>
      </right>
      <top/>
      <bottom style="medium">
        <color theme="9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 style="thin">
        <color indexed="64"/>
      </bottom>
      <diagonal/>
    </border>
    <border>
      <left style="medium">
        <color theme="9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9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medium">
        <color theme="9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theme="9"/>
      </bottom>
      <diagonal/>
    </border>
    <border>
      <left style="dotted">
        <color indexed="64"/>
      </left>
      <right style="thin">
        <color indexed="64"/>
      </right>
      <top/>
      <bottom style="medium">
        <color theme="9"/>
      </bottom>
      <diagonal/>
    </border>
    <border>
      <left/>
      <right style="double">
        <color indexed="64"/>
      </right>
      <top style="medium">
        <color theme="9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medium">
        <color rgb="FF00B050"/>
      </top>
      <bottom style="thin">
        <color indexed="64"/>
      </bottom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thin">
        <color auto="1"/>
      </bottom>
      <diagonal/>
    </border>
    <border>
      <left style="medium">
        <color rgb="FF00B05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rgb="FF00B050"/>
      </top>
      <bottom style="thin">
        <color indexed="64"/>
      </bottom>
      <diagonal/>
    </border>
    <border>
      <left/>
      <right style="medium">
        <color theme="9"/>
      </right>
      <top/>
      <bottom style="thin">
        <color indexed="64"/>
      </bottom>
      <diagonal/>
    </border>
    <border>
      <left style="medium">
        <color theme="9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9"/>
      </right>
      <top style="thin">
        <color indexed="64"/>
      </top>
      <bottom/>
      <diagonal/>
    </border>
    <border>
      <left style="medium">
        <color theme="9"/>
      </left>
      <right style="thin">
        <color indexed="64"/>
      </right>
      <top/>
      <bottom/>
      <diagonal/>
    </border>
    <border>
      <left/>
      <right style="medium">
        <color theme="9"/>
      </right>
      <top/>
      <bottom style="hair">
        <color indexed="64"/>
      </bottom>
      <diagonal/>
    </border>
    <border>
      <left/>
      <right style="medium">
        <color theme="9"/>
      </right>
      <top style="hair">
        <color indexed="64"/>
      </top>
      <bottom/>
      <diagonal/>
    </border>
    <border>
      <left style="medium">
        <color theme="9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9"/>
      </right>
      <top/>
      <bottom style="medium">
        <color rgb="FFFF0000"/>
      </bottom>
      <diagonal/>
    </border>
    <border>
      <left/>
      <right style="medium">
        <color theme="9"/>
      </right>
      <top style="medium">
        <color rgb="FFFF0000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/>
      <right/>
      <top style="thick">
        <color theme="6" tint="-0.499984740745262"/>
      </top>
      <bottom/>
      <diagonal/>
    </border>
    <border>
      <left/>
      <right style="thick">
        <color theme="6" tint="-0.499984740745262"/>
      </right>
      <top style="thick">
        <color theme="6" tint="-0.499984740745262"/>
      </top>
      <bottom/>
      <diagonal/>
    </border>
    <border>
      <left style="thick">
        <color theme="6" tint="-0.499984740745262"/>
      </left>
      <right/>
      <top/>
      <bottom style="thick">
        <color theme="6" tint="-0.499984740745262"/>
      </bottom>
      <diagonal/>
    </border>
    <border>
      <left/>
      <right/>
      <top/>
      <bottom style="thick">
        <color theme="6" tint="-0.499984740745262"/>
      </bottom>
      <diagonal/>
    </border>
    <border>
      <left/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rgb="FF00B050"/>
      </left>
      <right/>
      <top style="thick">
        <color theme="6" tint="-0.499984740745262"/>
      </top>
      <bottom/>
      <diagonal/>
    </border>
    <border>
      <left/>
      <right style="thick">
        <color rgb="FF00B050"/>
      </right>
      <top style="thick">
        <color theme="6" tint="-0.499984740745262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/>
      <top/>
      <bottom style="medium">
        <color rgb="FF00B050"/>
      </bottom>
      <diagonal/>
    </border>
    <border>
      <left/>
      <right style="thick">
        <color rgb="FF00B050"/>
      </right>
      <top/>
      <bottom style="medium">
        <color rgb="FF00B050"/>
      </bottom>
      <diagonal/>
    </border>
    <border>
      <left style="thick">
        <color rgb="FF00B050"/>
      </left>
      <right/>
      <top style="medium">
        <color rgb="FF00B050"/>
      </top>
      <bottom/>
      <diagonal/>
    </border>
    <border>
      <left/>
      <right style="thick">
        <color rgb="FF00B050"/>
      </right>
      <top style="medium">
        <color rgb="FF00B050"/>
      </top>
      <bottom/>
      <diagonal/>
    </border>
    <border>
      <left style="thick">
        <color rgb="FF00B05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00B050"/>
      </right>
      <top style="thin">
        <color indexed="64"/>
      </top>
      <bottom/>
      <diagonal/>
    </border>
    <border>
      <left style="thick">
        <color theme="6" tint="-0.499984740745262"/>
      </left>
      <right style="thin">
        <color indexed="64"/>
      </right>
      <top style="thick">
        <color theme="6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6" tint="-0.499984740745262"/>
      </top>
      <bottom style="thin">
        <color indexed="64"/>
      </bottom>
      <diagonal/>
    </border>
    <border>
      <left style="thin">
        <color indexed="64"/>
      </left>
      <right style="thick">
        <color theme="6" tint="-0.499984740745262"/>
      </right>
      <top style="thick">
        <color theme="6" tint="-0.499984740745262"/>
      </top>
      <bottom style="thin">
        <color indexed="64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/>
      <top style="thin">
        <color indexed="64"/>
      </top>
      <bottom/>
      <diagonal/>
    </border>
    <border>
      <left/>
      <right style="thick">
        <color theme="6" tint="-0.499984740745262"/>
      </right>
      <top style="thin">
        <color indexed="64"/>
      </top>
      <bottom/>
      <diagonal/>
    </border>
    <border>
      <left style="thick">
        <color theme="6" tint="-0.499984740745262"/>
      </left>
      <right/>
      <top/>
      <bottom/>
      <diagonal/>
    </border>
    <border>
      <left/>
      <right style="thick">
        <color theme="6" tint="-0.499984740745262"/>
      </right>
      <top/>
      <bottom/>
      <diagonal/>
    </border>
    <border>
      <left style="thick">
        <color theme="6" tint="-0.499984740745262"/>
      </left>
      <right/>
      <top/>
      <bottom style="thin">
        <color indexed="64"/>
      </bottom>
      <diagonal/>
    </border>
    <border>
      <left style="medium">
        <color rgb="FFFF0000"/>
      </left>
      <right/>
      <top style="dotted">
        <color rgb="FFFF0000"/>
      </top>
      <bottom style="medium">
        <color rgb="FFFF0000"/>
      </bottom>
      <diagonal/>
    </border>
    <border>
      <left/>
      <right/>
      <top style="dotted">
        <color rgb="FFFF0000"/>
      </top>
      <bottom style="medium">
        <color rgb="FFFF0000"/>
      </bottom>
      <diagonal/>
    </border>
    <border>
      <left/>
      <right style="medium">
        <color rgb="FFFF0000"/>
      </right>
      <top style="dotted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theme="9"/>
      </top>
      <bottom/>
      <diagonal/>
    </border>
    <border>
      <left style="medium">
        <color theme="9"/>
      </left>
      <right style="thin">
        <color indexed="64"/>
      </right>
      <top style="medium">
        <color theme="9"/>
      </top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 style="medium">
        <color theme="9"/>
      </left>
      <right style="thin">
        <color indexed="64"/>
      </right>
      <top/>
      <bottom style="medium">
        <color theme="9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 style="dashDotDot">
        <color indexed="64"/>
      </left>
      <right/>
      <top style="medium">
        <color indexed="64"/>
      </top>
      <bottom/>
      <diagonal/>
    </border>
    <border>
      <left style="dashDotDot">
        <color indexed="64"/>
      </left>
      <right/>
      <top/>
      <bottom style="medium">
        <color indexed="64"/>
      </bottom>
      <diagonal/>
    </border>
    <border>
      <left style="dashDotDot">
        <color indexed="64"/>
      </left>
      <right/>
      <top style="dotted">
        <color indexed="64"/>
      </top>
      <bottom style="dotted">
        <color indexed="64"/>
      </bottom>
      <diagonal/>
    </border>
    <border>
      <left style="dashDotDot">
        <color indexed="64"/>
      </left>
      <right/>
      <top style="dotted">
        <color indexed="64"/>
      </top>
      <bottom style="medium">
        <color indexed="64"/>
      </bottom>
      <diagonal/>
    </border>
    <border>
      <left style="dashDotDot">
        <color indexed="64"/>
      </left>
      <right/>
      <top/>
      <bottom style="dotted">
        <color indexed="64"/>
      </bottom>
      <diagonal/>
    </border>
    <border>
      <left style="dashDotDot">
        <color indexed="64"/>
      </left>
      <right/>
      <top style="dotted">
        <color indexed="64"/>
      </top>
      <bottom style="dashDotDot">
        <color indexed="64"/>
      </bottom>
      <diagonal/>
    </border>
    <border>
      <left/>
      <right style="medium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/>
      <bottom style="dashDotDot">
        <color indexed="64"/>
      </bottom>
      <diagonal/>
    </border>
    <border>
      <left style="medium">
        <color indexed="64"/>
      </left>
      <right style="medium">
        <color indexed="64"/>
      </right>
      <top/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dotted">
        <color indexed="64"/>
      </bottom>
      <diagonal/>
    </border>
    <border>
      <left/>
      <right style="medium">
        <color indexed="64"/>
      </right>
      <top style="dashDotDot">
        <color indexed="64"/>
      </top>
      <bottom/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indexed="64"/>
      </top>
      <bottom/>
      <diagonal/>
    </border>
    <border>
      <left style="medium">
        <color indexed="64"/>
      </left>
      <right/>
      <top style="dashDotDot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/>
      <right/>
      <top style="thick">
        <color rgb="FF00B050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14"/>
      </left>
      <right style="thin">
        <color indexed="14"/>
      </right>
      <top style="thin">
        <color rgb="FF0D5EFF"/>
      </top>
      <bottom style="thin">
        <color rgb="FF0D5EFF"/>
      </bottom>
      <diagonal/>
    </border>
    <border>
      <left style="thin">
        <color indexed="14"/>
      </left>
      <right style="double">
        <color indexed="14"/>
      </right>
      <top style="thin">
        <color rgb="FF0D5EFF"/>
      </top>
      <bottom style="thin">
        <color rgb="FF0D5EFF"/>
      </bottom>
      <diagonal/>
    </border>
    <border>
      <left/>
      <right style="double">
        <color indexed="14"/>
      </right>
      <top style="thin">
        <color rgb="FF0D5EFF"/>
      </top>
      <bottom style="thin">
        <color rgb="FF0D5EFF"/>
      </bottom>
      <diagonal/>
    </border>
    <border>
      <left style="double">
        <color indexed="14"/>
      </left>
      <right style="double">
        <color indexed="14"/>
      </right>
      <top style="thin">
        <color rgb="FF0D5EFF"/>
      </top>
      <bottom style="thin">
        <color rgb="FF0D5EFF"/>
      </bottom>
      <diagonal/>
    </border>
    <border>
      <left/>
      <right/>
      <top style="dotted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 style="medium">
        <color indexed="64"/>
      </right>
      <top style="dashDotDot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ck">
        <color rgb="FF00B050"/>
      </left>
      <right/>
      <top/>
      <bottom style="thin">
        <color indexed="64"/>
      </bottom>
      <diagonal/>
    </border>
    <border>
      <left/>
      <right style="thick">
        <color rgb="FF00B050"/>
      </right>
      <top/>
      <bottom style="thin">
        <color indexed="64"/>
      </bottom>
      <diagonal/>
    </border>
    <border>
      <left style="double">
        <color indexed="14"/>
      </left>
      <right style="thin">
        <color indexed="14"/>
      </right>
      <top/>
      <bottom/>
      <diagonal/>
    </border>
    <border>
      <left style="thin">
        <color indexed="14"/>
      </left>
      <right style="double">
        <color indexed="14"/>
      </right>
      <top/>
      <bottom/>
      <diagonal/>
    </border>
    <border>
      <left/>
      <right style="double">
        <color indexed="14"/>
      </right>
      <top/>
      <bottom/>
      <diagonal/>
    </border>
    <border>
      <left style="double">
        <color indexed="14"/>
      </left>
      <right style="double">
        <color indexed="14"/>
      </right>
      <top/>
      <bottom/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14"/>
      </left>
      <right style="thin">
        <color indexed="14"/>
      </right>
      <top/>
      <bottom style="medium">
        <color indexed="14"/>
      </bottom>
      <diagonal/>
    </border>
    <border>
      <left style="thin">
        <color indexed="14"/>
      </left>
      <right style="double">
        <color indexed="14"/>
      </right>
      <top/>
      <bottom style="medium">
        <color indexed="14"/>
      </bottom>
      <diagonal/>
    </border>
    <border>
      <left/>
      <right style="double">
        <color indexed="14"/>
      </right>
      <top/>
      <bottom style="medium">
        <color indexed="14"/>
      </bottom>
      <diagonal/>
    </border>
    <border>
      <left style="double">
        <color indexed="14"/>
      </left>
      <right style="double">
        <color indexed="14"/>
      </right>
      <top/>
      <bottom style="medium">
        <color indexed="14"/>
      </bottom>
      <diagonal/>
    </border>
    <border>
      <left style="double">
        <color indexed="14"/>
      </left>
      <right style="double">
        <color indexed="14"/>
      </right>
      <top style="thin">
        <color rgb="FF0D5EFF"/>
      </top>
      <bottom style="medium">
        <color indexed="14"/>
      </bottom>
      <diagonal/>
    </border>
    <border>
      <left style="double">
        <color indexed="14"/>
      </left>
      <right style="medium">
        <color indexed="14"/>
      </right>
      <top style="thin">
        <color theme="4" tint="-0.24994659260841701"/>
      </top>
      <bottom style="thin">
        <color theme="4" tint="-0.24994659260841701"/>
      </bottom>
      <diagonal/>
    </border>
    <border>
      <left style="double">
        <color indexed="14"/>
      </left>
      <right style="medium">
        <color indexed="14"/>
      </right>
      <top style="thin">
        <color theme="4" tint="-0.24994659260841701"/>
      </top>
      <bottom style="medium">
        <color indexed="14"/>
      </bottom>
      <diagonal/>
    </border>
    <border>
      <left style="medium">
        <color indexed="14"/>
      </left>
      <right style="thin">
        <color indexed="14"/>
      </right>
      <top style="medium">
        <color indexed="14"/>
      </top>
      <bottom style="double">
        <color indexed="14"/>
      </bottom>
      <diagonal/>
    </border>
    <border>
      <left style="double">
        <color indexed="14"/>
      </left>
      <right style="thin">
        <color indexed="14"/>
      </right>
      <top style="medium">
        <color indexed="14"/>
      </top>
      <bottom style="double">
        <color indexed="14"/>
      </bottom>
      <diagonal/>
    </border>
    <border>
      <left style="thin">
        <color indexed="14"/>
      </left>
      <right style="double">
        <color indexed="14"/>
      </right>
      <top style="medium">
        <color indexed="14"/>
      </top>
      <bottom style="double">
        <color indexed="14"/>
      </bottom>
      <diagonal/>
    </border>
    <border>
      <left/>
      <right style="double">
        <color indexed="14"/>
      </right>
      <top style="medium">
        <color indexed="14"/>
      </top>
      <bottom style="double">
        <color indexed="14"/>
      </bottom>
      <diagonal/>
    </border>
    <border>
      <left style="double">
        <color indexed="14"/>
      </left>
      <right style="double">
        <color indexed="14"/>
      </right>
      <top style="medium">
        <color indexed="14"/>
      </top>
      <bottom style="double">
        <color indexed="14"/>
      </bottom>
      <diagonal/>
    </border>
    <border>
      <left style="double">
        <color indexed="14"/>
      </left>
      <right style="medium">
        <color indexed="14"/>
      </right>
      <top style="medium">
        <color indexed="14"/>
      </top>
      <bottom style="double">
        <color indexed="14"/>
      </bottom>
      <diagonal/>
    </border>
    <border>
      <left style="medium">
        <color indexed="14"/>
      </left>
      <right style="double">
        <color indexed="14"/>
      </right>
      <top style="thin">
        <color rgb="FF0066FF"/>
      </top>
      <bottom style="thin">
        <color rgb="FF0066FF"/>
      </bottom>
      <diagonal/>
    </border>
    <border>
      <left style="medium">
        <color indexed="14"/>
      </left>
      <right style="double">
        <color indexed="14"/>
      </right>
      <top style="thin">
        <color rgb="FF0066FF"/>
      </top>
      <bottom style="medium">
        <color indexed="1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29" fillId="0" borderId="0"/>
    <xf numFmtId="9" fontId="1" fillId="0" borderId="0" applyFont="0" applyFill="0" applyBorder="0" applyAlignment="0" applyProtection="0">
      <alignment vertical="center"/>
    </xf>
    <xf numFmtId="0" fontId="60" fillId="0" borderId="0">
      <alignment vertical="center"/>
    </xf>
  </cellStyleXfs>
  <cellXfs count="138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1" xfId="0" applyFont="1" applyBorder="1"/>
    <xf numFmtId="176" fontId="14" fillId="0" borderId="1" xfId="0" applyNumberFormat="1" applyFont="1" applyBorder="1"/>
    <xf numFmtId="38" fontId="14" fillId="0" borderId="1" xfId="1" applyFont="1" applyBorder="1"/>
    <xf numFmtId="0" fontId="14" fillId="0" borderId="0" xfId="0" applyFont="1"/>
    <xf numFmtId="0" fontId="15" fillId="0" borderId="0" xfId="0" applyFont="1"/>
    <xf numFmtId="0" fontId="8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16" fillId="0" borderId="0" xfId="0" applyFont="1" applyAlignment="1">
      <alignment vertical="center"/>
    </xf>
    <xf numFmtId="178" fontId="0" fillId="0" borderId="1" xfId="0" applyNumberForma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77" fontId="10" fillId="0" borderId="3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38" fontId="5" fillId="0" borderId="2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3" fillId="0" borderId="0" xfId="1" applyFont="1" applyFill="1" applyAlignment="1">
      <alignment horizontal="right" vertical="center"/>
    </xf>
    <xf numFmtId="38" fontId="13" fillId="0" borderId="0" xfId="1" applyFont="1" applyFill="1" applyAlignment="1">
      <alignment horizontal="center" vertical="center"/>
    </xf>
    <xf numFmtId="38" fontId="18" fillId="0" borderId="0" xfId="1" applyFont="1" applyFill="1" applyAlignment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 applyAlignment="1">
      <alignment horizontal="center" vertical="center"/>
    </xf>
    <xf numFmtId="38" fontId="5" fillId="0" borderId="0" xfId="1" applyFont="1" applyFill="1"/>
    <xf numFmtId="38" fontId="5" fillId="0" borderId="1" xfId="1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horizontal="center" vertical="center" wrapText="1"/>
    </xf>
    <xf numFmtId="38" fontId="9" fillId="0" borderId="5" xfId="1" applyFont="1" applyFill="1" applyBorder="1" applyAlignment="1">
      <alignment horizontal="right" vertical="center"/>
    </xf>
    <xf numFmtId="38" fontId="9" fillId="0" borderId="2" xfId="1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5" fillId="0" borderId="0" xfId="1" applyFont="1" applyFill="1" applyAlignment="1"/>
    <xf numFmtId="38" fontId="5" fillId="0" borderId="0" xfId="1" applyFont="1" applyFill="1" applyAlignment="1">
      <alignment vertical="center"/>
    </xf>
    <xf numFmtId="38" fontId="5" fillId="0" borderId="9" xfId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 wrapText="1"/>
    </xf>
    <xf numFmtId="38" fontId="6" fillId="0" borderId="2" xfId="1" applyFont="1" applyFill="1" applyBorder="1" applyAlignment="1">
      <alignment vertical="center"/>
    </xf>
    <xf numFmtId="38" fontId="0" fillId="0" borderId="0" xfId="1" applyFont="1" applyFill="1" applyAlignment="1"/>
    <xf numFmtId="38" fontId="0" fillId="0" borderId="0" xfId="1" applyFont="1" applyFill="1"/>
    <xf numFmtId="0" fontId="21" fillId="0" borderId="0" xfId="0" applyFont="1" applyAlignment="1">
      <alignment horizontal="right" vertical="center"/>
    </xf>
    <xf numFmtId="38" fontId="6" fillId="0" borderId="2" xfId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23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23" fillId="3" borderId="20" xfId="0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5" borderId="25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179" fontId="9" fillId="0" borderId="1" xfId="1" applyNumberFormat="1" applyFont="1" applyFill="1" applyBorder="1" applyAlignment="1">
      <alignment vertical="center"/>
    </xf>
    <xf numFmtId="179" fontId="9" fillId="0" borderId="5" xfId="1" applyNumberFormat="1" applyFont="1" applyFill="1" applyBorder="1" applyAlignment="1">
      <alignment vertical="center"/>
    </xf>
    <xf numFmtId="179" fontId="9" fillId="0" borderId="2" xfId="1" applyNumberFormat="1" applyFont="1" applyFill="1" applyBorder="1" applyAlignment="1">
      <alignment vertical="center"/>
    </xf>
    <xf numFmtId="179" fontId="2" fillId="0" borderId="1" xfId="1" applyNumberFormat="1" applyFont="1" applyFill="1" applyBorder="1" applyAlignment="1">
      <alignment vertical="center"/>
    </xf>
    <xf numFmtId="179" fontId="8" fillId="0" borderId="0" xfId="1" applyNumberFormat="1" applyFont="1" applyFill="1" applyAlignment="1">
      <alignment horizontal="right" vertical="center"/>
    </xf>
    <xf numFmtId="0" fontId="25" fillId="0" borderId="0" xfId="2" applyFont="1">
      <alignment vertical="center"/>
    </xf>
    <xf numFmtId="0" fontId="24" fillId="0" borderId="0" xfId="2" applyFont="1">
      <alignment vertical="center"/>
    </xf>
    <xf numFmtId="0" fontId="25" fillId="0" borderId="0" xfId="2" applyFont="1" applyAlignment="1">
      <alignment horizontal="center" vertical="center"/>
    </xf>
    <xf numFmtId="0" fontId="0" fillId="0" borderId="0" xfId="2" applyFont="1" applyAlignment="1">
      <alignment horizontal="center" vertical="center" shrinkToFit="1"/>
    </xf>
    <xf numFmtId="180" fontId="0" fillId="0" borderId="0" xfId="2" applyNumberFormat="1" applyFont="1" applyAlignment="1">
      <alignment horizontal="center" vertical="center" shrinkToFit="1"/>
    </xf>
    <xf numFmtId="180" fontId="24" fillId="0" borderId="0" xfId="2" applyNumberFormat="1" applyFont="1">
      <alignment vertical="center"/>
    </xf>
    <xf numFmtId="0" fontId="0" fillId="0" borderId="0" xfId="2" applyFont="1">
      <alignment vertical="center"/>
    </xf>
    <xf numFmtId="0" fontId="1" fillId="0" borderId="0" xfId="2">
      <alignment vertical="center"/>
    </xf>
    <xf numFmtId="0" fontId="26" fillId="0" borderId="0" xfId="2" applyFont="1">
      <alignment vertical="center"/>
    </xf>
    <xf numFmtId="0" fontId="0" fillId="9" borderId="0" xfId="2" applyFont="1" applyFill="1">
      <alignment vertical="center"/>
    </xf>
    <xf numFmtId="0" fontId="26" fillId="6" borderId="0" xfId="2" applyFont="1" applyFill="1">
      <alignment vertical="center"/>
    </xf>
    <xf numFmtId="0" fontId="28" fillId="11" borderId="0" xfId="2" applyFont="1" applyFill="1">
      <alignment vertical="center"/>
    </xf>
    <xf numFmtId="0" fontId="0" fillId="12" borderId="0" xfId="2" applyFont="1" applyFill="1">
      <alignment vertical="center"/>
    </xf>
    <xf numFmtId="0" fontId="0" fillId="8" borderId="0" xfId="2" applyFont="1" applyFill="1">
      <alignment vertical="center"/>
    </xf>
    <xf numFmtId="0" fontId="0" fillId="13" borderId="0" xfId="2" applyFont="1" applyFill="1">
      <alignment vertical="center"/>
    </xf>
    <xf numFmtId="0" fontId="0" fillId="5" borderId="0" xfId="2" applyFont="1" applyFill="1">
      <alignment vertical="center"/>
    </xf>
    <xf numFmtId="0" fontId="0" fillId="14" borderId="0" xfId="2" applyFont="1" applyFill="1">
      <alignment vertical="center"/>
    </xf>
    <xf numFmtId="0" fontId="0" fillId="11" borderId="0" xfId="2" applyFont="1" applyFill="1">
      <alignment vertical="center"/>
    </xf>
    <xf numFmtId="0" fontId="0" fillId="16" borderId="0" xfId="2" applyFont="1" applyFill="1">
      <alignment vertical="center"/>
    </xf>
    <xf numFmtId="0" fontId="0" fillId="17" borderId="0" xfId="2" applyFont="1" applyFill="1">
      <alignment vertical="center"/>
    </xf>
    <xf numFmtId="0" fontId="0" fillId="8" borderId="0" xfId="2" applyFont="1" applyFill="1" applyAlignment="1">
      <alignment vertical="center" shrinkToFit="1"/>
    </xf>
    <xf numFmtId="0" fontId="0" fillId="15" borderId="0" xfId="2" applyFont="1" applyFill="1" applyAlignment="1">
      <alignment vertical="center" shrinkToFit="1"/>
    </xf>
    <xf numFmtId="0" fontId="1" fillId="0" borderId="0" xfId="2" applyAlignment="1">
      <alignment vertical="center" shrinkToFit="1"/>
    </xf>
    <xf numFmtId="0" fontId="0" fillId="3" borderId="0" xfId="2" applyFont="1" applyFill="1" applyAlignment="1">
      <alignment vertical="center" shrinkToFit="1"/>
    </xf>
    <xf numFmtId="0" fontId="0" fillId="22" borderId="0" xfId="2" applyFont="1" applyFill="1" applyAlignment="1">
      <alignment vertical="center" shrinkToFit="1"/>
    </xf>
    <xf numFmtId="0" fontId="0" fillId="23" borderId="0" xfId="2" applyFont="1" applyFill="1">
      <alignment vertical="center"/>
    </xf>
    <xf numFmtId="0" fontId="0" fillId="24" borderId="0" xfId="2" applyFont="1" applyFill="1">
      <alignment vertical="center"/>
    </xf>
    <xf numFmtId="38" fontId="27" fillId="7" borderId="0" xfId="1" applyFont="1" applyFill="1" applyAlignment="1">
      <alignment horizontal="center" vertical="center"/>
    </xf>
    <xf numFmtId="38" fontId="0" fillId="0" borderId="0" xfId="1" applyFont="1" applyAlignment="1">
      <alignment vertical="center"/>
    </xf>
    <xf numFmtId="38" fontId="1" fillId="0" borderId="0" xfId="1" applyAlignment="1">
      <alignment vertical="center"/>
    </xf>
    <xf numFmtId="38" fontId="1" fillId="0" borderId="0" xfId="1" applyAlignment="1">
      <alignment horizontal="center" vertical="center"/>
    </xf>
    <xf numFmtId="38" fontId="1" fillId="0" borderId="10" xfId="1" applyBorder="1" applyAlignment="1">
      <alignment vertical="center"/>
    </xf>
    <xf numFmtId="38" fontId="1" fillId="0" borderId="32" xfId="1" applyBorder="1" applyAlignment="1">
      <alignment vertical="center"/>
    </xf>
    <xf numFmtId="38" fontId="1" fillId="0" borderId="33" xfId="1" applyBorder="1" applyAlignment="1">
      <alignment vertical="center"/>
    </xf>
    <xf numFmtId="38" fontId="0" fillId="0" borderId="47" xfId="1" applyFont="1" applyFill="1" applyBorder="1" applyAlignment="1">
      <alignment horizontal="center" vertical="center"/>
    </xf>
    <xf numFmtId="38" fontId="0" fillId="0" borderId="47" xfId="1" applyFont="1" applyBorder="1" applyAlignment="1">
      <alignment horizontal="center" vertical="center"/>
    </xf>
    <xf numFmtId="38" fontId="0" fillId="8" borderId="48" xfId="1" applyFont="1" applyFill="1" applyBorder="1" applyAlignment="1">
      <alignment vertical="center" shrinkToFit="1"/>
    </xf>
    <xf numFmtId="38" fontId="0" fillId="3" borderId="48" xfId="1" applyFont="1" applyFill="1" applyBorder="1" applyAlignment="1">
      <alignment vertical="center" shrinkToFit="1"/>
    </xf>
    <xf numFmtId="38" fontId="1" fillId="21" borderId="49" xfId="1" applyFill="1" applyBorder="1" applyAlignment="1">
      <alignment vertical="center"/>
    </xf>
    <xf numFmtId="38" fontId="1" fillId="0" borderId="0" xfId="1" applyBorder="1" applyAlignment="1">
      <alignment vertical="center"/>
    </xf>
    <xf numFmtId="38" fontId="19" fillId="0" borderId="0" xfId="1" applyFont="1" applyAlignment="1">
      <alignment vertical="center"/>
    </xf>
    <xf numFmtId="38" fontId="1" fillId="0" borderId="33" xfId="1" applyBorder="1" applyAlignment="1">
      <alignment horizontal="center" vertical="center"/>
    </xf>
    <xf numFmtId="38" fontId="1" fillId="0" borderId="34" xfId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0" fillId="0" borderId="10" xfId="1" applyFont="1" applyBorder="1" applyAlignment="1">
      <alignment vertical="center"/>
    </xf>
    <xf numFmtId="38" fontId="0" fillId="0" borderId="32" xfId="1" applyFont="1" applyBorder="1" applyAlignment="1">
      <alignment vertical="center"/>
    </xf>
    <xf numFmtId="38" fontId="1" fillId="0" borderId="36" xfId="1" applyBorder="1" applyAlignment="1">
      <alignment vertical="center"/>
    </xf>
    <xf numFmtId="38" fontId="26" fillId="0" borderId="0" xfId="1" applyFont="1" applyAlignment="1">
      <alignment vertical="center"/>
    </xf>
    <xf numFmtId="38" fontId="1" fillId="0" borderId="0" xfId="1" applyFill="1" applyBorder="1" applyAlignment="1">
      <alignment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vertical="center" shrinkToFit="1"/>
    </xf>
    <xf numFmtId="38" fontId="0" fillId="25" borderId="32" xfId="1" applyFont="1" applyFill="1" applyBorder="1" applyAlignment="1">
      <alignment horizontal="center" vertical="center"/>
    </xf>
    <xf numFmtId="38" fontId="0" fillId="5" borderId="10" xfId="1" applyFont="1" applyFill="1" applyBorder="1" applyAlignment="1">
      <alignment horizontal="center" vertical="center"/>
    </xf>
    <xf numFmtId="38" fontId="0" fillId="26" borderId="32" xfId="1" applyFont="1" applyFill="1" applyBorder="1" applyAlignment="1">
      <alignment horizontal="center" vertical="center"/>
    </xf>
    <xf numFmtId="38" fontId="0" fillId="8" borderId="47" xfId="1" applyFont="1" applyFill="1" applyBorder="1" applyAlignment="1">
      <alignment horizontal="center" vertical="center"/>
    </xf>
    <xf numFmtId="38" fontId="0" fillId="27" borderId="32" xfId="1" applyFont="1" applyFill="1" applyBorder="1" applyAlignment="1">
      <alignment horizontal="center" vertical="center"/>
    </xf>
    <xf numFmtId="38" fontId="0" fillId="28" borderId="32" xfId="1" applyFont="1" applyFill="1" applyBorder="1" applyAlignment="1">
      <alignment horizontal="center" vertical="center"/>
    </xf>
    <xf numFmtId="38" fontId="0" fillId="0" borderId="37" xfId="1" applyFont="1" applyFill="1" applyBorder="1" applyAlignment="1">
      <alignment horizontal="center" vertical="center"/>
    </xf>
    <xf numFmtId="38" fontId="0" fillId="0" borderId="48" xfId="1" applyFont="1" applyBorder="1" applyAlignment="1">
      <alignment horizontal="center" vertical="center"/>
    </xf>
    <xf numFmtId="38" fontId="0" fillId="23" borderId="40" xfId="1" applyFont="1" applyFill="1" applyBorder="1" applyAlignment="1">
      <alignment horizontal="center" vertical="center"/>
    </xf>
    <xf numFmtId="38" fontId="0" fillId="5" borderId="48" xfId="1" applyFont="1" applyFill="1" applyBorder="1" applyAlignment="1">
      <alignment horizontal="center" vertical="center"/>
    </xf>
    <xf numFmtId="38" fontId="0" fillId="26" borderId="48" xfId="1" applyFont="1" applyFill="1" applyBorder="1" applyAlignment="1">
      <alignment horizontal="center" vertical="center"/>
    </xf>
    <xf numFmtId="38" fontId="0" fillId="8" borderId="48" xfId="1" applyFont="1" applyFill="1" applyBorder="1" applyAlignment="1">
      <alignment horizontal="center" vertical="center"/>
    </xf>
    <xf numFmtId="38" fontId="0" fillId="27" borderId="48" xfId="1" applyFont="1" applyFill="1" applyBorder="1" applyAlignment="1">
      <alignment horizontal="center" vertical="center"/>
    </xf>
    <xf numFmtId="38" fontId="0" fillId="28" borderId="48" xfId="1" applyFont="1" applyFill="1" applyBorder="1" applyAlignment="1">
      <alignment horizontal="center" vertical="center"/>
    </xf>
    <xf numFmtId="38" fontId="0" fillId="23" borderId="42" xfId="1" applyFont="1" applyFill="1" applyBorder="1" applyAlignment="1">
      <alignment vertical="center"/>
    </xf>
    <xf numFmtId="38" fontId="1" fillId="5" borderId="48" xfId="1" applyFill="1" applyBorder="1" applyAlignment="1">
      <alignment vertical="center"/>
    </xf>
    <xf numFmtId="38" fontId="1" fillId="26" borderId="49" xfId="1" applyFill="1" applyBorder="1" applyAlignment="1">
      <alignment vertical="center"/>
    </xf>
    <xf numFmtId="38" fontId="1" fillId="8" borderId="48" xfId="1" applyFill="1" applyBorder="1" applyAlignment="1">
      <alignment vertical="center"/>
    </xf>
    <xf numFmtId="38" fontId="1" fillId="27" borderId="48" xfId="1" applyFill="1" applyBorder="1" applyAlignment="1">
      <alignment vertical="center"/>
    </xf>
    <xf numFmtId="38" fontId="1" fillId="28" borderId="49" xfId="1" applyFill="1" applyBorder="1" applyAlignment="1">
      <alignment vertical="center"/>
    </xf>
    <xf numFmtId="38" fontId="1" fillId="27" borderId="49" xfId="1" applyFill="1" applyBorder="1" applyAlignment="1">
      <alignment vertical="center"/>
    </xf>
    <xf numFmtId="38" fontId="1" fillId="8" borderId="49" xfId="1" applyFill="1" applyBorder="1" applyAlignment="1">
      <alignment vertical="center"/>
    </xf>
    <xf numFmtId="38" fontId="0" fillId="25" borderId="40" xfId="1" applyFont="1" applyFill="1" applyBorder="1" applyAlignment="1">
      <alignment horizontal="center" vertical="center"/>
    </xf>
    <xf numFmtId="38" fontId="1" fillId="5" borderId="49" xfId="1" applyFill="1" applyBorder="1" applyAlignment="1">
      <alignment vertical="center"/>
    </xf>
    <xf numFmtId="38" fontId="0" fillId="0" borderId="40" xfId="1" applyFont="1" applyFill="1" applyBorder="1" applyAlignment="1">
      <alignment horizontal="center" vertical="center"/>
    </xf>
    <xf numFmtId="38" fontId="1" fillId="0" borderId="0" xfId="1" applyFill="1" applyAlignment="1">
      <alignment vertical="center"/>
    </xf>
    <xf numFmtId="38" fontId="1" fillId="0" borderId="38" xfId="1" applyBorder="1" applyAlignment="1">
      <alignment vertical="center"/>
    </xf>
    <xf numFmtId="0" fontId="31" fillId="0" borderId="0" xfId="0" applyFont="1" applyAlignment="1">
      <alignment horizontal="center" vertical="center"/>
    </xf>
    <xf numFmtId="38" fontId="16" fillId="0" borderId="0" xfId="0" applyNumberFormat="1" applyFont="1" applyAlignment="1">
      <alignment horizontal="center" vertical="center"/>
    </xf>
    <xf numFmtId="38" fontId="19" fillId="9" borderId="0" xfId="1" applyFont="1" applyFill="1" applyAlignment="1">
      <alignment horizontal="center" vertical="center"/>
    </xf>
    <xf numFmtId="38" fontId="19" fillId="9" borderId="0" xfId="1" applyFont="1" applyFill="1" applyAlignment="1">
      <alignment vertical="center"/>
    </xf>
    <xf numFmtId="38" fontId="19" fillId="27" borderId="0" xfId="1" applyFont="1" applyFill="1" applyAlignment="1">
      <alignment vertical="center"/>
    </xf>
    <xf numFmtId="38" fontId="19" fillId="8" borderId="0" xfId="1" applyFont="1" applyFill="1" applyAlignment="1">
      <alignment vertical="center"/>
    </xf>
    <xf numFmtId="0" fontId="0" fillId="0" borderId="0" xfId="2" applyFont="1" applyAlignment="1">
      <alignment vertical="center" shrinkToFit="1"/>
    </xf>
    <xf numFmtId="38" fontId="9" fillId="0" borderId="5" xfId="1" applyFont="1" applyFill="1" applyBorder="1" applyAlignment="1">
      <alignment horizontal="left" vertical="center"/>
    </xf>
    <xf numFmtId="38" fontId="9" fillId="0" borderId="2" xfId="1" applyFont="1" applyFill="1" applyBorder="1" applyAlignment="1">
      <alignment horizontal="left" vertical="center"/>
    </xf>
    <xf numFmtId="38" fontId="9" fillId="0" borderId="4" xfId="1" applyFont="1" applyFill="1" applyBorder="1" applyAlignment="1">
      <alignment horizontal="left" vertical="center"/>
    </xf>
    <xf numFmtId="0" fontId="35" fillId="0" borderId="0" xfId="5" applyFont="1" applyAlignment="1">
      <alignment horizontal="right" vertical="center" shrinkToFit="1"/>
    </xf>
    <xf numFmtId="0" fontId="35" fillId="0" borderId="0" xfId="5" applyFont="1" applyAlignment="1">
      <alignment vertical="center" shrinkToFit="1"/>
    </xf>
    <xf numFmtId="0" fontId="32" fillId="0" borderId="0" xfId="5" applyFont="1"/>
    <xf numFmtId="184" fontId="35" fillId="0" borderId="0" xfId="5" applyNumberFormat="1" applyFont="1" applyAlignment="1">
      <alignment horizontal="center" vertical="center" shrinkToFit="1"/>
    </xf>
    <xf numFmtId="184" fontId="36" fillId="0" borderId="0" xfId="5" applyNumberFormat="1" applyFont="1" applyAlignment="1">
      <alignment vertical="center" shrinkToFit="1"/>
    </xf>
    <xf numFmtId="0" fontId="33" fillId="0" borderId="0" xfId="5" applyFont="1"/>
    <xf numFmtId="0" fontId="33" fillId="0" borderId="0" xfId="5" applyFont="1" applyAlignment="1">
      <alignment shrinkToFit="1"/>
    </xf>
    <xf numFmtId="0" fontId="37" fillId="0" borderId="0" xfId="5" applyFont="1" applyAlignment="1">
      <alignment shrinkToFit="1"/>
    </xf>
    <xf numFmtId="181" fontId="33" fillId="0" borderId="0" xfId="5" applyNumberFormat="1" applyFont="1" applyAlignment="1">
      <alignment shrinkToFit="1"/>
    </xf>
    <xf numFmtId="0" fontId="38" fillId="0" borderId="0" xfId="5" applyFont="1" applyAlignment="1">
      <alignment horizontal="left" vertical="center"/>
    </xf>
    <xf numFmtId="0" fontId="39" fillId="0" borderId="0" xfId="0" applyFont="1"/>
    <xf numFmtId="0" fontId="40" fillId="0" borderId="43" xfId="5" applyFont="1" applyBorder="1" applyAlignment="1">
      <alignment vertical="center"/>
    </xf>
    <xf numFmtId="0" fontId="33" fillId="0" borderId="0" xfId="5" applyFont="1" applyAlignment="1">
      <alignment horizontal="center" vertical="center" shrinkToFit="1"/>
    </xf>
    <xf numFmtId="0" fontId="34" fillId="0" borderId="0" xfId="5" applyFont="1" applyAlignment="1">
      <alignment textRotation="255"/>
    </xf>
    <xf numFmtId="181" fontId="42" fillId="0" borderId="0" xfId="5" applyNumberFormat="1" applyFont="1" applyAlignment="1">
      <alignment horizontal="center"/>
    </xf>
    <xf numFmtId="0" fontId="37" fillId="0" borderId="0" xfId="5" applyFont="1"/>
    <xf numFmtId="181" fontId="33" fillId="0" borderId="0" xfId="5" applyNumberFormat="1" applyFont="1"/>
    <xf numFmtId="0" fontId="36" fillId="0" borderId="0" xfId="5" applyFont="1"/>
    <xf numFmtId="0" fontId="52" fillId="0" borderId="0" xfId="5" applyFont="1" applyAlignment="1">
      <alignment vertical="center" shrinkToFit="1"/>
    </xf>
    <xf numFmtId="41" fontId="35" fillId="0" borderId="0" xfId="5" applyNumberFormat="1" applyFont="1" applyAlignment="1">
      <alignment horizontal="center" vertical="center"/>
    </xf>
    <xf numFmtId="181" fontId="32" fillId="0" borderId="0" xfId="5" applyNumberFormat="1" applyFont="1" applyAlignment="1">
      <alignment horizontal="center" vertical="center"/>
    </xf>
    <xf numFmtId="0" fontId="34" fillId="0" borderId="0" xfId="5" applyFont="1" applyAlignment="1">
      <alignment horizontal="center" vertical="center" shrinkToFit="1"/>
    </xf>
    <xf numFmtId="0" fontId="33" fillId="0" borderId="0" xfId="5" applyFont="1" applyAlignment="1">
      <alignment vertical="center" shrinkToFit="1"/>
    </xf>
    <xf numFmtId="183" fontId="33" fillId="0" borderId="0" xfId="5" applyNumberFormat="1" applyFont="1" applyAlignment="1">
      <alignment vertical="center" shrinkToFit="1"/>
    </xf>
    <xf numFmtId="181" fontId="33" fillId="0" borderId="0" xfId="5" applyNumberFormat="1" applyFont="1" applyAlignment="1">
      <alignment vertical="center" shrinkToFit="1"/>
    </xf>
    <xf numFmtId="181" fontId="40" fillId="0" borderId="0" xfId="5" applyNumberFormat="1" applyFont="1" applyAlignment="1">
      <alignment horizontal="center" vertical="center" shrinkToFit="1"/>
    </xf>
    <xf numFmtId="0" fontId="33" fillId="0" borderId="0" xfId="5" applyFont="1" applyAlignment="1">
      <alignment horizontal="centerContinuous" vertical="center"/>
    </xf>
    <xf numFmtId="0" fontId="54" fillId="0" borderId="0" xfId="5" applyFont="1" applyAlignment="1">
      <alignment horizontal="centerContinuous"/>
    </xf>
    <xf numFmtId="0" fontId="50" fillId="0" borderId="0" xfId="5" applyFont="1" applyAlignment="1">
      <alignment horizontal="centerContinuous"/>
    </xf>
    <xf numFmtId="0" fontId="33" fillId="0" borderId="0" xfId="5" applyFont="1" applyAlignment="1">
      <alignment horizontal="centerContinuous"/>
    </xf>
    <xf numFmtId="6" fontId="36" fillId="0" borderId="0" xfId="5" applyNumberFormat="1" applyFont="1" applyAlignment="1">
      <alignment horizontal="center" vertical="center" shrinkToFit="1"/>
    </xf>
    <xf numFmtId="180" fontId="55" fillId="0" borderId="0" xfId="1" applyNumberFormat="1" applyFont="1" applyBorder="1" applyAlignment="1">
      <alignment vertical="center"/>
    </xf>
    <xf numFmtId="180" fontId="55" fillId="0" borderId="0" xfId="1" applyNumberFormat="1" applyFont="1" applyBorder="1" applyAlignment="1">
      <alignment horizontal="center" vertical="center"/>
    </xf>
    <xf numFmtId="0" fontId="36" fillId="19" borderId="0" xfId="5" applyFont="1" applyFill="1"/>
    <xf numFmtId="38" fontId="56" fillId="0" borderId="0" xfId="1" applyFont="1" applyFill="1" applyAlignment="1">
      <alignment horizontal="center" vertical="center" shrinkToFit="1"/>
    </xf>
    <xf numFmtId="0" fontId="57" fillId="0" borderId="0" xfId="5" applyFont="1" applyAlignment="1">
      <alignment horizontal="center" vertical="center" shrinkToFit="1"/>
    </xf>
    <xf numFmtId="0" fontId="40" fillId="0" borderId="0" xfId="5" applyFont="1"/>
    <xf numFmtId="38" fontId="58" fillId="0" borderId="0" xfId="1" applyFont="1" applyFill="1" applyAlignment="1">
      <alignment horizontal="left" vertical="center"/>
    </xf>
    <xf numFmtId="38" fontId="58" fillId="0" borderId="0" xfId="1" applyFont="1" applyFill="1" applyAlignment="1">
      <alignment horizontal="center" vertical="center"/>
    </xf>
    <xf numFmtId="0" fontId="37" fillId="19" borderId="0" xfId="5" applyFont="1" applyFill="1"/>
    <xf numFmtId="38" fontId="48" fillId="0" borderId="0" xfId="1" applyFont="1" applyFill="1" applyBorder="1" applyAlignment="1">
      <alignment vertical="center" wrapText="1" shrinkToFit="1"/>
    </xf>
    <xf numFmtId="38" fontId="48" fillId="0" borderId="0" xfId="1" applyFont="1" applyFill="1" applyBorder="1" applyAlignment="1">
      <alignment vertical="center" wrapText="1"/>
    </xf>
    <xf numFmtId="0" fontId="36" fillId="0" borderId="0" xfId="5" applyFont="1" applyAlignment="1">
      <alignment horizontal="centerContinuous" vertical="center"/>
    </xf>
    <xf numFmtId="0" fontId="42" fillId="0" borderId="0" xfId="5" applyFont="1" applyAlignment="1">
      <alignment vertical="center" shrinkToFit="1"/>
    </xf>
    <xf numFmtId="181" fontId="38" fillId="0" borderId="0" xfId="5" applyNumberFormat="1" applyFont="1" applyAlignment="1">
      <alignment vertical="center" shrinkToFit="1"/>
    </xf>
    <xf numFmtId="9" fontId="36" fillId="0" borderId="0" xfId="6" applyFont="1" applyFill="1" applyBorder="1" applyAlignment="1">
      <alignment horizontal="centerContinuous" vertical="center"/>
    </xf>
    <xf numFmtId="185" fontId="35" fillId="0" borderId="0" xfId="5" applyNumberFormat="1" applyFont="1" applyAlignment="1">
      <alignment vertical="center" shrinkToFit="1"/>
    </xf>
    <xf numFmtId="0" fontId="35" fillId="0" borderId="32" xfId="5" applyFont="1" applyBorder="1" applyAlignment="1">
      <alignment horizontal="center" vertical="center" shrinkToFit="1"/>
    </xf>
    <xf numFmtId="0" fontId="35" fillId="0" borderId="0" xfId="5" applyFont="1" applyAlignment="1">
      <alignment horizontal="center" vertical="center" shrinkToFit="1"/>
    </xf>
    <xf numFmtId="187" fontId="34" fillId="0" borderId="0" xfId="5" applyNumberFormat="1" applyFont="1" applyAlignment="1">
      <alignment horizontal="center" vertical="center" shrinkToFit="1"/>
    </xf>
    <xf numFmtId="0" fontId="49" fillId="0" borderId="0" xfId="5" applyFont="1" applyAlignment="1">
      <alignment horizontal="center" vertical="center" shrinkToFit="1"/>
    </xf>
    <xf numFmtId="41" fontId="49" fillId="0" borderId="0" xfId="5" applyNumberFormat="1" applyFont="1" applyAlignment="1">
      <alignment horizontal="center" vertical="center" shrinkToFit="1"/>
    </xf>
    <xf numFmtId="41" fontId="49" fillId="0" borderId="0" xfId="5" applyNumberFormat="1" applyFont="1" applyAlignment="1">
      <alignment vertical="center" shrinkToFit="1"/>
    </xf>
    <xf numFmtId="0" fontId="41" fillId="0" borderId="0" xfId="5" applyFont="1" applyAlignment="1">
      <alignment vertical="center" shrinkToFit="1"/>
    </xf>
    <xf numFmtId="0" fontId="41" fillId="0" borderId="0" xfId="5" applyFont="1" applyAlignment="1">
      <alignment vertical="center"/>
    </xf>
    <xf numFmtId="38" fontId="48" fillId="0" borderId="0" xfId="5" applyNumberFormat="1" applyFont="1" applyAlignment="1">
      <alignment vertical="center" shrinkToFit="1"/>
    </xf>
    <xf numFmtId="0" fontId="41" fillId="0" borderId="0" xfId="5" applyFont="1" applyAlignment="1">
      <alignment horizontal="center" vertical="center" shrinkToFit="1"/>
    </xf>
    <xf numFmtId="0" fontId="32" fillId="0" borderId="0" xfId="5" applyFont="1" applyAlignment="1">
      <alignment shrinkToFit="1"/>
    </xf>
    <xf numFmtId="0" fontId="38" fillId="0" borderId="0" xfId="5" applyFont="1" applyAlignment="1">
      <alignment vertical="center"/>
    </xf>
    <xf numFmtId="0" fontId="33" fillId="0" borderId="3" xfId="5" applyFont="1" applyBorder="1"/>
    <xf numFmtId="0" fontId="34" fillId="0" borderId="104" xfId="5" applyFont="1" applyBorder="1" applyAlignment="1">
      <alignment textRotation="255"/>
    </xf>
    <xf numFmtId="0" fontId="33" fillId="0" borderId="104" xfId="5" applyFont="1" applyBorder="1"/>
    <xf numFmtId="0" fontId="38" fillId="0" borderId="104" xfId="5" applyFont="1" applyBorder="1" applyAlignment="1">
      <alignment vertical="center"/>
    </xf>
    <xf numFmtId="0" fontId="40" fillId="0" borderId="0" xfId="5" applyFont="1" applyAlignment="1">
      <alignment vertical="center"/>
    </xf>
    <xf numFmtId="0" fontId="32" fillId="0" borderId="0" xfId="5" applyFont="1" applyAlignment="1">
      <alignment vertical="center" shrinkToFit="1"/>
    </xf>
    <xf numFmtId="0" fontId="43" fillId="0" borderId="0" xfId="5" applyFont="1" applyAlignment="1">
      <alignment horizontal="center" vertical="center" shrinkToFit="1"/>
    </xf>
    <xf numFmtId="0" fontId="40" fillId="0" borderId="0" xfId="5" applyFont="1" applyAlignment="1">
      <alignment horizontal="center" vertical="center" shrinkToFit="1"/>
    </xf>
    <xf numFmtId="0" fontId="44" fillId="0" borderId="0" xfId="5" applyFont="1" applyAlignment="1">
      <alignment horizontal="center" vertical="center" shrinkToFit="1"/>
    </xf>
    <xf numFmtId="181" fontId="32" fillId="0" borderId="3" xfId="5" applyNumberFormat="1" applyFont="1" applyBorder="1" applyAlignment="1">
      <alignment horizontal="left" vertical="center" shrinkToFit="1"/>
    </xf>
    <xf numFmtId="0" fontId="49" fillId="9" borderId="6" xfId="5" applyFont="1" applyFill="1" applyBorder="1" applyAlignment="1">
      <alignment horizontal="center" vertical="center" shrinkToFit="1"/>
    </xf>
    <xf numFmtId="0" fontId="49" fillId="9" borderId="0" xfId="5" applyFont="1" applyFill="1" applyAlignment="1">
      <alignment horizontal="center" vertical="center" shrinkToFit="1"/>
    </xf>
    <xf numFmtId="0" fontId="49" fillId="9" borderId="3" xfId="5" applyFont="1" applyFill="1" applyBorder="1" applyAlignment="1">
      <alignment horizontal="center" vertical="center" shrinkToFit="1"/>
    </xf>
    <xf numFmtId="0" fontId="24" fillId="21" borderId="0" xfId="2" applyFont="1" applyFill="1">
      <alignment vertical="center"/>
    </xf>
    <xf numFmtId="0" fontId="0" fillId="21" borderId="0" xfId="2" applyFont="1" applyFill="1" applyAlignment="1">
      <alignment vertical="center" shrinkToFit="1"/>
    </xf>
    <xf numFmtId="0" fontId="38" fillId="0" borderId="0" xfId="5" applyFont="1" applyAlignment="1">
      <alignment horizontal="left" vertical="center" shrinkToFit="1"/>
    </xf>
    <xf numFmtId="0" fontId="38" fillId="0" borderId="104" xfId="5" applyFont="1" applyBorder="1" applyAlignment="1">
      <alignment horizontal="left" vertical="center" shrinkToFit="1"/>
    </xf>
    <xf numFmtId="0" fontId="33" fillId="0" borderId="0" xfId="5" applyFont="1" applyAlignment="1">
      <alignment horizontal="center"/>
    </xf>
    <xf numFmtId="0" fontId="47" fillId="0" borderId="0" xfId="5" applyFont="1" applyAlignment="1">
      <alignment horizontal="center" vertical="center" shrinkToFit="1"/>
    </xf>
    <xf numFmtId="0" fontId="24" fillId="23" borderId="0" xfId="2" applyFont="1" applyFill="1">
      <alignment vertical="center"/>
    </xf>
    <xf numFmtId="0" fontId="1" fillId="23" borderId="0" xfId="2" applyFill="1">
      <alignment vertical="center"/>
    </xf>
    <xf numFmtId="0" fontId="60" fillId="0" borderId="0" xfId="7">
      <alignment vertical="center"/>
    </xf>
    <xf numFmtId="0" fontId="62" fillId="0" borderId="0" xfId="7" applyFont="1">
      <alignment vertical="center"/>
    </xf>
    <xf numFmtId="0" fontId="62" fillId="0" borderId="3" xfId="7" applyFont="1" applyBorder="1">
      <alignment vertical="center"/>
    </xf>
    <xf numFmtId="0" fontId="67" fillId="29" borderId="112" xfId="7" applyFont="1" applyFill="1" applyBorder="1">
      <alignment vertical="center"/>
    </xf>
    <xf numFmtId="0" fontId="67" fillId="29" borderId="113" xfId="7" applyFont="1" applyFill="1" applyBorder="1" applyAlignment="1">
      <alignment vertical="center" wrapText="1"/>
    </xf>
    <xf numFmtId="0" fontId="67" fillId="29" borderId="114" xfId="7" applyFont="1" applyFill="1" applyBorder="1" applyAlignment="1">
      <alignment vertical="center" wrapText="1"/>
    </xf>
    <xf numFmtId="0" fontId="62" fillId="31" borderId="22" xfId="7" applyFont="1" applyFill="1" applyBorder="1" applyAlignment="1">
      <alignment horizontal="center" vertical="center"/>
    </xf>
    <xf numFmtId="0" fontId="62" fillId="8" borderId="115" xfId="7" applyFont="1" applyFill="1" applyBorder="1" applyAlignment="1">
      <alignment horizontal="center" vertical="center"/>
    </xf>
    <xf numFmtId="0" fontId="62" fillId="29" borderId="56" xfId="7" applyFont="1" applyFill="1" applyBorder="1">
      <alignment vertical="center"/>
    </xf>
    <xf numFmtId="0" fontId="62" fillId="29" borderId="50" xfId="7" applyFont="1" applyFill="1" applyBorder="1">
      <alignment vertical="center"/>
    </xf>
    <xf numFmtId="0" fontId="62" fillId="29" borderId="106" xfId="7" applyFont="1" applyFill="1" applyBorder="1">
      <alignment vertical="center"/>
    </xf>
    <xf numFmtId="0" fontId="62" fillId="31" borderId="30" xfId="7" applyFont="1" applyFill="1" applyBorder="1">
      <alignment vertical="center"/>
    </xf>
    <xf numFmtId="0" fontId="62" fillId="8" borderId="105" xfId="7" applyFont="1" applyFill="1" applyBorder="1">
      <alignment vertical="center"/>
    </xf>
    <xf numFmtId="0" fontId="62" fillId="32" borderId="116" xfId="7" applyFont="1" applyFill="1" applyBorder="1">
      <alignment vertical="center"/>
    </xf>
    <xf numFmtId="0" fontId="66" fillId="20" borderId="4" xfId="7" applyFont="1" applyFill="1" applyBorder="1" applyAlignment="1">
      <alignment horizontal="center" vertical="center"/>
    </xf>
    <xf numFmtId="0" fontId="62" fillId="29" borderId="117" xfId="7" applyFont="1" applyFill="1" applyBorder="1">
      <alignment vertical="center"/>
    </xf>
    <xf numFmtId="0" fontId="62" fillId="31" borderId="31" xfId="7" applyFont="1" applyFill="1" applyBorder="1">
      <alignment vertical="center"/>
    </xf>
    <xf numFmtId="0" fontId="62" fillId="8" borderId="106" xfId="7" applyFont="1" applyFill="1" applyBorder="1">
      <alignment vertical="center"/>
    </xf>
    <xf numFmtId="0" fontId="62" fillId="32" borderId="108" xfId="7" applyFont="1" applyFill="1" applyBorder="1">
      <alignment vertical="center"/>
    </xf>
    <xf numFmtId="0" fontId="62" fillId="0" borderId="7" xfId="7" applyFont="1" applyBorder="1">
      <alignment vertical="center"/>
    </xf>
    <xf numFmtId="0" fontId="62" fillId="0" borderId="29" xfId="7" applyFont="1" applyBorder="1">
      <alignment vertical="center"/>
    </xf>
    <xf numFmtId="0" fontId="62" fillId="29" borderId="70" xfId="7" applyFont="1" applyFill="1" applyBorder="1">
      <alignment vertical="center"/>
    </xf>
    <xf numFmtId="0" fontId="62" fillId="29" borderId="105" xfId="7" applyFont="1" applyFill="1" applyBorder="1">
      <alignment vertical="center"/>
    </xf>
    <xf numFmtId="0" fontId="68" fillId="0" borderId="29" xfId="7" applyFont="1" applyBorder="1">
      <alignment vertical="center"/>
    </xf>
    <xf numFmtId="0" fontId="66" fillId="29" borderId="61" xfId="7" applyFont="1" applyFill="1" applyBorder="1">
      <alignment vertical="center"/>
    </xf>
    <xf numFmtId="0" fontId="66" fillId="29" borderId="51" xfId="7" applyFont="1" applyFill="1" applyBorder="1">
      <alignment vertical="center"/>
    </xf>
    <xf numFmtId="0" fontId="66" fillId="29" borderId="107" xfId="7" applyFont="1" applyFill="1" applyBorder="1">
      <alignment vertical="center"/>
    </xf>
    <xf numFmtId="0" fontId="66" fillId="31" borderId="22" xfId="7" applyFont="1" applyFill="1" applyBorder="1">
      <alignment vertical="center"/>
    </xf>
    <xf numFmtId="0" fontId="66" fillId="8" borderId="107" xfId="7" applyFont="1" applyFill="1" applyBorder="1">
      <alignment vertical="center"/>
    </xf>
    <xf numFmtId="0" fontId="66" fillId="32" borderId="118" xfId="7" applyFont="1" applyFill="1" applyBorder="1">
      <alignment vertical="center"/>
    </xf>
    <xf numFmtId="0" fontId="62" fillId="0" borderId="8" xfId="7" applyFont="1" applyBorder="1">
      <alignment vertical="center"/>
    </xf>
    <xf numFmtId="0" fontId="60" fillId="0" borderId="29" xfId="7" applyBorder="1">
      <alignment vertical="center"/>
    </xf>
    <xf numFmtId="0" fontId="62" fillId="29" borderId="53" xfId="7" applyFont="1" applyFill="1" applyBorder="1">
      <alignment vertical="center"/>
    </xf>
    <xf numFmtId="0" fontId="62" fillId="29" borderId="119" xfId="7" applyFont="1" applyFill="1" applyBorder="1">
      <alignment vertical="center"/>
    </xf>
    <xf numFmtId="0" fontId="62" fillId="29" borderId="120" xfId="7" applyFont="1" applyFill="1" applyBorder="1">
      <alignment vertical="center"/>
    </xf>
    <xf numFmtId="0" fontId="62" fillId="31" borderId="64" xfId="7" applyFont="1" applyFill="1" applyBorder="1">
      <alignment vertical="center"/>
    </xf>
    <xf numFmtId="0" fontId="62" fillId="8" borderId="120" xfId="7" applyFont="1" applyFill="1" applyBorder="1">
      <alignment vertical="center"/>
    </xf>
    <xf numFmtId="0" fontId="62" fillId="32" borderId="109" xfId="7" applyFont="1" applyFill="1" applyBorder="1">
      <alignment vertical="center"/>
    </xf>
    <xf numFmtId="0" fontId="66" fillId="20" borderId="27" xfId="7" applyFont="1" applyFill="1" applyBorder="1" applyAlignment="1">
      <alignment horizontal="center" vertical="center"/>
    </xf>
    <xf numFmtId="0" fontId="62" fillId="0" borderId="123" xfId="7" applyFont="1" applyBorder="1">
      <alignment vertical="center"/>
    </xf>
    <xf numFmtId="0" fontId="60" fillId="0" borderId="6" xfId="7" applyBorder="1">
      <alignment vertical="center"/>
    </xf>
    <xf numFmtId="0" fontId="60" fillId="0" borderId="31" xfId="7" applyBorder="1">
      <alignment vertical="center"/>
    </xf>
    <xf numFmtId="0" fontId="68" fillId="0" borderId="123" xfId="7" applyFont="1" applyBorder="1">
      <alignment vertical="center"/>
    </xf>
    <xf numFmtId="0" fontId="60" fillId="0" borderId="22" xfId="7" applyBorder="1">
      <alignment vertical="center"/>
    </xf>
    <xf numFmtId="0" fontId="60" fillId="0" borderId="3" xfId="7" applyBorder="1">
      <alignment vertical="center"/>
    </xf>
    <xf numFmtId="0" fontId="62" fillId="0" borderId="26" xfId="7" applyFont="1" applyBorder="1">
      <alignment vertical="center"/>
    </xf>
    <xf numFmtId="0" fontId="66" fillId="0" borderId="0" xfId="7" applyFont="1">
      <alignment vertical="center"/>
    </xf>
    <xf numFmtId="38" fontId="1" fillId="33" borderId="0" xfId="1" applyFill="1" applyAlignment="1">
      <alignment vertical="center"/>
    </xf>
    <xf numFmtId="38" fontId="30" fillId="33" borderId="43" xfId="1" applyFont="1" applyFill="1" applyBorder="1" applyAlignment="1">
      <alignment horizontal="center" vertical="center"/>
    </xf>
    <xf numFmtId="38" fontId="1" fillId="6" borderId="49" xfId="1" applyFill="1" applyBorder="1" applyAlignment="1">
      <alignment vertical="center"/>
    </xf>
    <xf numFmtId="38" fontId="0" fillId="0" borderId="48" xfId="1" applyFont="1" applyFill="1" applyBorder="1" applyAlignment="1">
      <alignment horizontal="center" vertical="center"/>
    </xf>
    <xf numFmtId="38" fontId="0" fillId="6" borderId="48" xfId="1" applyFont="1" applyFill="1" applyBorder="1" applyAlignment="1">
      <alignment horizontal="center" vertical="center"/>
    </xf>
    <xf numFmtId="38" fontId="0" fillId="8" borderId="32" xfId="1" applyFont="1" applyFill="1" applyBorder="1" applyAlignment="1">
      <alignment horizontal="center" vertical="center"/>
    </xf>
    <xf numFmtId="38" fontId="1" fillId="0" borderId="48" xfId="1" applyFill="1" applyBorder="1" applyAlignment="1">
      <alignment vertical="center"/>
    </xf>
    <xf numFmtId="38" fontId="0" fillId="6" borderId="32" xfId="1" applyFont="1" applyFill="1" applyBorder="1" applyAlignment="1">
      <alignment horizontal="center" vertical="center"/>
    </xf>
    <xf numFmtId="38" fontId="1" fillId="0" borderId="11" xfId="1" applyBorder="1" applyAlignment="1">
      <alignment vertical="center"/>
    </xf>
    <xf numFmtId="38" fontId="1" fillId="6" borderId="11" xfId="1" applyFill="1" applyBorder="1" applyAlignment="1">
      <alignment vertical="center"/>
    </xf>
    <xf numFmtId="38" fontId="1" fillId="0" borderId="49" xfId="1" applyFill="1" applyBorder="1" applyAlignment="1">
      <alignment vertical="center"/>
    </xf>
    <xf numFmtId="38" fontId="1" fillId="0" borderId="0" xfId="1" applyFill="1" applyAlignment="1">
      <alignment horizontal="center" vertical="center"/>
    </xf>
    <xf numFmtId="38" fontId="0" fillId="12" borderId="10" xfId="1" applyFont="1" applyFill="1" applyBorder="1" applyAlignment="1">
      <alignment horizontal="center" vertical="center" shrinkToFit="1"/>
    </xf>
    <xf numFmtId="38" fontId="0" fillId="8" borderId="40" xfId="1" applyFont="1" applyFill="1" applyBorder="1" applyAlignment="1">
      <alignment vertical="center" shrinkToFit="1"/>
    </xf>
    <xf numFmtId="38" fontId="1" fillId="21" borderId="42" xfId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1" fillId="26" borderId="44" xfId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0" fillId="0" borderId="0" xfId="1" applyFont="1" applyFill="1" applyBorder="1" applyAlignment="1">
      <alignment horizontal="center" vertical="center" shrinkToFit="1"/>
    </xf>
    <xf numFmtId="38" fontId="1" fillId="0" borderId="0" xfId="1" applyFill="1" applyBorder="1" applyAlignment="1">
      <alignment vertical="center" shrinkToFit="1"/>
    </xf>
    <xf numFmtId="0" fontId="41" fillId="34" borderId="0" xfId="5" applyFont="1" applyFill="1" applyAlignment="1">
      <alignment vertical="center" wrapText="1" shrinkToFit="1"/>
    </xf>
    <xf numFmtId="0" fontId="41" fillId="34" borderId="91" xfId="5" applyFont="1" applyFill="1" applyBorder="1" applyAlignment="1">
      <alignment vertical="center" wrapText="1" shrinkToFit="1"/>
    </xf>
    <xf numFmtId="38" fontId="0" fillId="0" borderId="32" xfId="1" applyFont="1" applyFill="1" applyBorder="1" applyAlignment="1">
      <alignment horizontal="center" vertical="center"/>
    </xf>
    <xf numFmtId="0" fontId="0" fillId="8" borderId="48" xfId="2" applyFont="1" applyFill="1" applyBorder="1" applyAlignment="1">
      <alignment vertical="center" shrinkToFit="1"/>
    </xf>
    <xf numFmtId="38" fontId="1" fillId="0" borderId="10" xfId="1" applyFill="1" applyBorder="1" applyAlignment="1">
      <alignment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0" fontId="45" fillId="0" borderId="0" xfId="5" applyFont="1" applyAlignment="1">
      <alignment horizontal="center" vertical="center" shrinkToFit="1"/>
    </xf>
    <xf numFmtId="181" fontId="40" fillId="0" borderId="0" xfId="5" applyNumberFormat="1" applyFont="1" applyAlignment="1">
      <alignment horizontal="center"/>
    </xf>
    <xf numFmtId="0" fontId="32" fillId="0" borderId="3" xfId="5" applyFont="1" applyBorder="1" applyAlignment="1">
      <alignment horizontal="left" vertical="center" shrinkToFit="1"/>
    </xf>
    <xf numFmtId="0" fontId="32" fillId="0" borderId="3" xfId="5" applyFont="1" applyBorder="1" applyAlignment="1">
      <alignment horizontal="center" vertical="center" shrinkToFit="1"/>
    </xf>
    <xf numFmtId="0" fontId="38" fillId="0" borderId="104" xfId="5" applyFont="1" applyBorder="1" applyAlignment="1">
      <alignment vertical="center" shrinkToFit="1"/>
    </xf>
    <xf numFmtId="38" fontId="0" fillId="6" borderId="0" xfId="1" applyFont="1" applyFill="1" applyBorder="1" applyAlignment="1">
      <alignment horizontal="center" vertical="center"/>
    </xf>
    <xf numFmtId="38" fontId="1" fillId="6" borderId="0" xfId="1" applyFill="1" applyBorder="1" applyAlignment="1">
      <alignment vertical="center"/>
    </xf>
    <xf numFmtId="38" fontId="0" fillId="10" borderId="0" xfId="1" applyFont="1" applyFill="1" applyAlignment="1">
      <alignment horizontal="center" vertical="center"/>
    </xf>
    <xf numFmtId="38" fontId="1" fillId="10" borderId="0" xfId="1" applyFill="1" applyAlignment="1">
      <alignment vertical="center"/>
    </xf>
    <xf numFmtId="38" fontId="0" fillId="10" borderId="0" xfId="1" applyFont="1" applyFill="1" applyAlignment="1">
      <alignment vertical="center"/>
    </xf>
    <xf numFmtId="38" fontId="0" fillId="0" borderId="0" xfId="1" applyFont="1" applyBorder="1" applyAlignment="1">
      <alignment vertical="center"/>
    </xf>
    <xf numFmtId="38" fontId="70" fillId="7" borderId="0" xfId="1" applyFont="1" applyFill="1" applyAlignment="1">
      <alignment horizontal="center" vertical="center"/>
    </xf>
    <xf numFmtId="38" fontId="0" fillId="35" borderId="34" xfId="1" applyFont="1" applyFill="1" applyBorder="1" applyAlignment="1">
      <alignment horizontal="center" vertical="center"/>
    </xf>
    <xf numFmtId="38" fontId="1" fillId="35" borderId="34" xfId="1" applyFill="1" applyBorder="1" applyAlignment="1">
      <alignment vertical="center"/>
    </xf>
    <xf numFmtId="38" fontId="1" fillId="35" borderId="33" xfId="1" applyFill="1" applyBorder="1" applyAlignment="1">
      <alignment vertical="center"/>
    </xf>
    <xf numFmtId="38" fontId="19" fillId="35" borderId="0" xfId="1" applyFont="1" applyFill="1" applyAlignment="1">
      <alignment vertical="center"/>
    </xf>
    <xf numFmtId="38" fontId="0" fillId="35" borderId="0" xfId="1" applyFont="1" applyFill="1" applyAlignment="1">
      <alignment horizontal="center" vertical="center"/>
    </xf>
    <xf numFmtId="38" fontId="0" fillId="35" borderId="32" xfId="1" applyFont="1" applyFill="1" applyBorder="1" applyAlignment="1">
      <alignment horizontal="center" vertical="center"/>
    </xf>
    <xf numFmtId="38" fontId="0" fillId="35" borderId="10" xfId="1" applyFont="1" applyFill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1" fillId="36" borderId="0" xfId="1" applyFill="1" applyAlignment="1">
      <alignment vertical="center"/>
    </xf>
    <xf numFmtId="38" fontId="0" fillId="36" borderId="0" xfId="1" applyFont="1" applyFill="1" applyAlignment="1">
      <alignment vertical="center"/>
    </xf>
    <xf numFmtId="38" fontId="1" fillId="29" borderId="0" xfId="1" applyFill="1" applyAlignment="1">
      <alignment vertical="center"/>
    </xf>
    <xf numFmtId="38" fontId="0" fillId="29" borderId="0" xfId="1" applyFont="1" applyFill="1" applyAlignment="1">
      <alignment vertical="center"/>
    </xf>
    <xf numFmtId="38" fontId="26" fillId="29" borderId="0" xfId="1" applyFont="1" applyFill="1" applyAlignment="1">
      <alignment vertical="center"/>
    </xf>
    <xf numFmtId="38" fontId="0" fillId="0" borderId="32" xfId="1" applyFont="1" applyFill="1" applyBorder="1" applyAlignment="1">
      <alignment vertical="center"/>
    </xf>
    <xf numFmtId="38" fontId="1" fillId="0" borderId="45" xfId="1" applyFill="1" applyBorder="1" applyAlignment="1">
      <alignment vertical="center"/>
    </xf>
    <xf numFmtId="0" fontId="32" fillId="0" borderId="0" xfId="5" applyFont="1" applyAlignment="1">
      <alignment horizontal="center" shrinkToFit="1"/>
    </xf>
    <xf numFmtId="0" fontId="38" fillId="20" borderId="83" xfId="5" applyFont="1" applyFill="1" applyBorder="1" applyAlignment="1">
      <alignment horizontal="center" vertical="center" shrinkToFit="1"/>
    </xf>
    <xf numFmtId="38" fontId="19" fillId="0" borderId="0" xfId="1" applyFont="1" applyFill="1" applyAlignment="1">
      <alignment vertical="center"/>
    </xf>
    <xf numFmtId="0" fontId="72" fillId="0" borderId="0" xfId="5" applyFont="1"/>
    <xf numFmtId="0" fontId="49" fillId="0" borderId="0" xfId="5" applyFont="1" applyAlignment="1">
      <alignment vertical="center"/>
    </xf>
    <xf numFmtId="185" fontId="48" fillId="0" borderId="0" xfId="5" applyNumberFormat="1" applyFont="1" applyAlignment="1">
      <alignment vertical="center" shrinkToFit="1"/>
    </xf>
    <xf numFmtId="0" fontId="47" fillId="0" borderId="0" xfId="5" applyFont="1" applyAlignment="1">
      <alignment vertical="center" shrinkToFit="1"/>
    </xf>
    <xf numFmtId="0" fontId="38" fillId="20" borderId="169" xfId="5" applyFont="1" applyFill="1" applyBorder="1" applyAlignment="1">
      <alignment horizontal="center" vertical="center" shrinkToFit="1"/>
    </xf>
    <xf numFmtId="0" fontId="24" fillId="0" borderId="0" xfId="2" applyFont="1" applyAlignment="1">
      <alignment horizontal="left" vertical="center" indent="2"/>
    </xf>
    <xf numFmtId="0" fontId="25" fillId="0" borderId="0" xfId="2" applyFont="1" applyAlignment="1">
      <alignment horizontal="left" vertical="center" indent="2"/>
    </xf>
    <xf numFmtId="0" fontId="24" fillId="0" borderId="0" xfId="2" applyFont="1" applyAlignment="1">
      <alignment horizontal="center" vertical="center"/>
    </xf>
    <xf numFmtId="180" fontId="0" fillId="0" borderId="0" xfId="2" applyNumberFormat="1" applyFont="1" applyAlignment="1">
      <alignment vertical="center" shrinkToFit="1"/>
    </xf>
    <xf numFmtId="0" fontId="24" fillId="0" borderId="0" xfId="2" applyFont="1" applyAlignment="1">
      <alignment horizontal="left" vertical="center" wrapText="1"/>
    </xf>
    <xf numFmtId="0" fontId="75" fillId="21" borderId="0" xfId="2" applyFont="1" applyFill="1">
      <alignment vertical="center"/>
    </xf>
    <xf numFmtId="0" fontId="0" fillId="42" borderId="37" xfId="0" applyFill="1" applyBorder="1" applyAlignment="1">
      <alignment vertical="center"/>
    </xf>
    <xf numFmtId="0" fontId="0" fillId="42" borderId="40" xfId="0" applyFill="1" applyBorder="1" applyAlignment="1">
      <alignment vertical="center"/>
    </xf>
    <xf numFmtId="0" fontId="0" fillId="42" borderId="40" xfId="0" applyFill="1" applyBorder="1" applyAlignment="1">
      <alignment horizontal="center" vertical="center"/>
    </xf>
    <xf numFmtId="0" fontId="0" fillId="42" borderId="190" xfId="0" applyFill="1" applyBorder="1" applyAlignment="1">
      <alignment horizontal="center" vertical="center"/>
    </xf>
    <xf numFmtId="0" fontId="0" fillId="42" borderId="42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30" borderId="4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1" borderId="143" xfId="0" applyFill="1" applyBorder="1" applyAlignment="1">
      <alignment vertical="center" wrapText="1"/>
    </xf>
    <xf numFmtId="0" fontId="0" fillId="41" borderId="144" xfId="0" applyFill="1" applyBorder="1" applyAlignment="1">
      <alignment vertical="center" wrapText="1"/>
    </xf>
    <xf numFmtId="0" fontId="0" fillId="27" borderId="140" xfId="2" applyFont="1" applyFill="1" applyBorder="1" applyAlignment="1">
      <alignment vertical="center" shrinkToFit="1"/>
    </xf>
    <xf numFmtId="0" fontId="0" fillId="30" borderId="37" xfId="0" applyFill="1" applyBorder="1" applyAlignment="1">
      <alignment horizontal="center" vertical="center"/>
    </xf>
    <xf numFmtId="0" fontId="0" fillId="30" borderId="42" xfId="0" applyFill="1" applyBorder="1" applyAlignment="1">
      <alignment horizontal="center" vertical="center"/>
    </xf>
    <xf numFmtId="0" fontId="0" fillId="30" borderId="47" xfId="0" applyFill="1" applyBorder="1" applyAlignment="1">
      <alignment horizontal="left" indent="1"/>
    </xf>
    <xf numFmtId="0" fontId="0" fillId="30" borderId="140" xfId="0" applyFill="1" applyBorder="1" applyAlignment="1">
      <alignment horizontal="left" indent="1"/>
    </xf>
    <xf numFmtId="0" fontId="0" fillId="30" borderId="140" xfId="0" applyFill="1" applyBorder="1" applyAlignment="1">
      <alignment horizontal="left" wrapText="1" indent="1"/>
    </xf>
    <xf numFmtId="0" fontId="0" fillId="30" borderId="49" xfId="0" applyFill="1" applyBorder="1" applyAlignment="1">
      <alignment horizontal="left" indent="1"/>
    </xf>
    <xf numFmtId="0" fontId="0" fillId="30" borderId="140" xfId="0" applyFill="1" applyBorder="1" applyAlignment="1">
      <alignment horizontal="center" vertical="center"/>
    </xf>
    <xf numFmtId="0" fontId="0" fillId="42" borderId="38" xfId="0" applyFill="1" applyBorder="1" applyAlignment="1">
      <alignment vertical="center"/>
    </xf>
    <xf numFmtId="0" fontId="0" fillId="42" borderId="197" xfId="0" applyFill="1" applyBorder="1" applyAlignment="1">
      <alignment vertical="center"/>
    </xf>
    <xf numFmtId="0" fontId="0" fillId="42" borderId="199" xfId="0" applyFill="1" applyBorder="1"/>
    <xf numFmtId="0" fontId="0" fillId="42" borderId="199" xfId="0" applyFill="1" applyBorder="1" applyAlignment="1">
      <alignment vertical="center"/>
    </xf>
    <xf numFmtId="0" fontId="0" fillId="42" borderId="198" xfId="0" applyFill="1" applyBorder="1" applyAlignment="1">
      <alignment vertical="center"/>
    </xf>
    <xf numFmtId="0" fontId="0" fillId="30" borderId="200" xfId="0" applyFill="1" applyBorder="1" applyAlignment="1">
      <alignment horizontal="left" vertical="center" indent="2"/>
    </xf>
    <xf numFmtId="0" fontId="0" fillId="30" borderId="202" xfId="0" applyFill="1" applyBorder="1" applyAlignment="1">
      <alignment horizontal="left" vertical="center" indent="2"/>
    </xf>
    <xf numFmtId="0" fontId="0" fillId="30" borderId="203" xfId="0" applyFill="1" applyBorder="1" applyAlignment="1">
      <alignment horizontal="center" vertical="center"/>
    </xf>
    <xf numFmtId="0" fontId="0" fillId="41" borderId="140" xfId="0" applyFill="1" applyBorder="1" applyAlignment="1">
      <alignment vertical="center" wrapText="1"/>
    </xf>
    <xf numFmtId="0" fontId="0" fillId="30" borderId="204" xfId="0" applyFill="1" applyBorder="1" applyAlignment="1">
      <alignment horizontal="left" vertical="center" indent="2"/>
    </xf>
    <xf numFmtId="0" fontId="0" fillId="30" borderId="205" xfId="0" applyFill="1" applyBorder="1" applyAlignment="1">
      <alignment horizontal="left" vertical="center" indent="2"/>
    </xf>
    <xf numFmtId="0" fontId="0" fillId="30" borderId="207" xfId="0" applyFill="1" applyBorder="1" applyAlignment="1">
      <alignment horizontal="center" vertical="center"/>
    </xf>
    <xf numFmtId="0" fontId="0" fillId="30" borderId="208" xfId="0" applyFill="1" applyBorder="1" applyAlignment="1">
      <alignment horizontal="left" indent="1"/>
    </xf>
    <xf numFmtId="0" fontId="0" fillId="30" borderId="209" xfId="0" applyFill="1" applyBorder="1" applyAlignment="1">
      <alignment horizontal="left" vertical="center" indent="2"/>
    </xf>
    <xf numFmtId="0" fontId="0" fillId="30" borderId="211" xfId="0" applyFill="1" applyBorder="1" applyAlignment="1">
      <alignment horizontal="center" vertical="center"/>
    </xf>
    <xf numFmtId="0" fontId="0" fillId="30" borderId="211" xfId="0" applyFill="1" applyBorder="1" applyAlignment="1">
      <alignment horizontal="center" vertical="center" wrapText="1"/>
    </xf>
    <xf numFmtId="0" fontId="0" fillId="30" borderId="212" xfId="0" applyFill="1" applyBorder="1" applyAlignment="1">
      <alignment horizontal="left" wrapText="1" indent="1"/>
    </xf>
    <xf numFmtId="0" fontId="0" fillId="30" borderId="213" xfId="0" applyFill="1" applyBorder="1" applyAlignment="1">
      <alignment horizontal="center" vertical="center"/>
    </xf>
    <xf numFmtId="0" fontId="0" fillId="30" borderId="48" xfId="0" applyFill="1" applyBorder="1" applyAlignment="1">
      <alignment horizontal="left" indent="1"/>
    </xf>
    <xf numFmtId="0" fontId="0" fillId="30" borderId="211" xfId="0" applyFill="1" applyBorder="1" applyAlignment="1">
      <alignment horizontal="left" wrapText="1" indent="1"/>
    </xf>
    <xf numFmtId="0" fontId="0" fillId="30" borderId="207" xfId="0" applyFill="1" applyBorder="1" applyAlignment="1">
      <alignment horizontal="center" vertical="center" wrapText="1"/>
    </xf>
    <xf numFmtId="0" fontId="30" fillId="33" borderId="47" xfId="0" applyFont="1" applyFill="1" applyBorder="1" applyAlignment="1">
      <alignment vertical="center"/>
    </xf>
    <xf numFmtId="0" fontId="0" fillId="23" borderId="37" xfId="0" applyFill="1" applyBorder="1" applyAlignment="1">
      <alignment horizontal="center" vertical="center"/>
    </xf>
    <xf numFmtId="0" fontId="0" fillId="10" borderId="32" xfId="0" applyFill="1" applyBorder="1" applyAlignment="1">
      <alignment horizontal="center" vertical="center" textRotation="255"/>
    </xf>
    <xf numFmtId="0" fontId="76" fillId="0" borderId="10" xfId="0" applyFont="1" applyBorder="1" applyAlignment="1">
      <alignment horizontal="center" vertical="center" textRotation="255"/>
    </xf>
    <xf numFmtId="38" fontId="19" fillId="35" borderId="0" xfId="1" applyFont="1" applyFill="1" applyAlignment="1">
      <alignment vertical="center" shrinkToFit="1"/>
    </xf>
    <xf numFmtId="38" fontId="4" fillId="40" borderId="0" xfId="1" applyFont="1" applyFill="1" applyAlignment="1">
      <alignment vertical="center" shrinkToFit="1"/>
    </xf>
    <xf numFmtId="38" fontId="4" fillId="0" borderId="0" xfId="1" applyFont="1" applyFill="1" applyAlignment="1">
      <alignment vertical="center" shrinkToFit="1"/>
    </xf>
    <xf numFmtId="38" fontId="0" fillId="40" borderId="0" xfId="1" applyFont="1" applyFill="1" applyAlignment="1">
      <alignment vertical="center" shrinkToFit="1"/>
    </xf>
    <xf numFmtId="38" fontId="19" fillId="40" borderId="0" xfId="1" applyFont="1" applyFill="1" applyAlignment="1">
      <alignment vertical="center"/>
    </xf>
    <xf numFmtId="38" fontId="0" fillId="40" borderId="0" xfId="1" applyFont="1" applyFill="1" applyAlignment="1">
      <alignment vertical="center"/>
    </xf>
    <xf numFmtId="38" fontId="0" fillId="3" borderId="0" xfId="1" applyFont="1" applyFill="1" applyAlignment="1">
      <alignment vertical="center" shrinkToFit="1"/>
    </xf>
    <xf numFmtId="38" fontId="19" fillId="3" borderId="0" xfId="1" applyFont="1" applyFill="1" applyAlignment="1">
      <alignment vertical="center"/>
    </xf>
    <xf numFmtId="38" fontId="0" fillId="40" borderId="34" xfId="1" applyFont="1" applyFill="1" applyBorder="1" applyAlignment="1">
      <alignment horizontal="center" vertical="center"/>
    </xf>
    <xf numFmtId="38" fontId="0" fillId="40" borderId="34" xfId="1" applyFont="1" applyFill="1" applyBorder="1" applyAlignment="1">
      <alignment horizontal="center" vertical="center" shrinkToFit="1"/>
    </xf>
    <xf numFmtId="38" fontId="0" fillId="40" borderId="35" xfId="1" applyFont="1" applyFill="1" applyBorder="1" applyAlignment="1">
      <alignment horizontal="center" vertical="center"/>
    </xf>
    <xf numFmtId="38" fontId="1" fillId="40" borderId="34" xfId="1" applyFill="1" applyBorder="1" applyAlignment="1">
      <alignment vertical="center"/>
    </xf>
    <xf numFmtId="38" fontId="1" fillId="40" borderId="11" xfId="1" applyFill="1" applyBorder="1" applyAlignment="1">
      <alignment vertical="center"/>
    </xf>
    <xf numFmtId="38" fontId="1" fillId="40" borderId="33" xfId="1" applyFill="1" applyBorder="1" applyAlignment="1">
      <alignment vertical="center"/>
    </xf>
    <xf numFmtId="38" fontId="0" fillId="40" borderId="33" xfId="1" applyFont="1" applyFill="1" applyBorder="1" applyAlignment="1">
      <alignment horizontal="center" vertical="center"/>
    </xf>
    <xf numFmtId="38" fontId="1" fillId="40" borderId="10" xfId="1" applyFill="1" applyBorder="1" applyAlignment="1">
      <alignment vertical="center"/>
    </xf>
    <xf numFmtId="38" fontId="1" fillId="40" borderId="36" xfId="1" applyFill="1" applyBorder="1" applyAlignment="1">
      <alignment vertical="center"/>
    </xf>
    <xf numFmtId="180" fontId="0" fillId="0" borderId="0" xfId="2" applyNumberFormat="1" applyFont="1" applyAlignment="1">
      <alignment horizontal="center" vertical="center"/>
    </xf>
    <xf numFmtId="38" fontId="24" fillId="8" borderId="0" xfId="2" applyNumberFormat="1" applyFont="1" applyFill="1">
      <alignment vertical="center"/>
    </xf>
    <xf numFmtId="38" fontId="24" fillId="11" borderId="43" xfId="2" applyNumberFormat="1" applyFont="1" applyFill="1" applyBorder="1">
      <alignment vertical="center"/>
    </xf>
    <xf numFmtId="181" fontId="35" fillId="0" borderId="218" xfId="5" applyNumberFormat="1" applyFont="1" applyBorder="1" applyAlignment="1">
      <alignment vertical="center"/>
    </xf>
    <xf numFmtId="185" fontId="49" fillId="0" borderId="218" xfId="5" applyNumberFormat="1" applyFont="1" applyBorder="1" applyAlignment="1">
      <alignment vertical="center" shrinkToFit="1"/>
    </xf>
    <xf numFmtId="0" fontId="48" fillId="0" borderId="10" xfId="5" applyFont="1" applyBorder="1" applyAlignment="1">
      <alignment vertical="center"/>
    </xf>
    <xf numFmtId="0" fontId="48" fillId="0" borderId="20" xfId="5" applyFont="1" applyBorder="1" applyAlignment="1">
      <alignment vertical="center"/>
    </xf>
    <xf numFmtId="188" fontId="56" fillId="0" borderId="11" xfId="5" applyNumberFormat="1" applyFont="1" applyBorder="1" applyAlignment="1">
      <alignment horizontal="center" vertical="center"/>
    </xf>
    <xf numFmtId="0" fontId="30" fillId="33" borderId="47" xfId="0" applyFont="1" applyFill="1" applyBorder="1" applyAlignment="1">
      <alignment horizontal="center" vertical="center"/>
    </xf>
    <xf numFmtId="0" fontId="24" fillId="0" borderId="220" xfId="2" applyFont="1" applyBorder="1" applyAlignment="1" applyProtection="1">
      <alignment horizontal="right" vertical="center"/>
      <protection locked="0"/>
    </xf>
    <xf numFmtId="0" fontId="24" fillId="0" borderId="221" xfId="2" applyFont="1" applyBorder="1" applyAlignment="1" applyProtection="1">
      <alignment horizontal="center" vertical="center"/>
      <protection locked="0"/>
    </xf>
    <xf numFmtId="0" fontId="24" fillId="0" borderId="222" xfId="2" applyFont="1" applyBorder="1" applyAlignment="1" applyProtection="1">
      <alignment horizontal="center" vertical="center"/>
      <protection locked="0"/>
    </xf>
    <xf numFmtId="180" fontId="0" fillId="0" borderId="223" xfId="2" applyNumberFormat="1" applyFont="1" applyBorder="1" applyAlignment="1" applyProtection="1">
      <alignment horizontal="center" vertical="center" shrinkToFit="1"/>
      <protection locked="0"/>
    </xf>
    <xf numFmtId="180" fontId="0" fillId="0" borderId="223" xfId="2" applyNumberFormat="1" applyFont="1" applyBorder="1" applyAlignment="1" applyProtection="1">
      <alignment horizontal="center" vertical="center"/>
      <protection locked="0"/>
    </xf>
    <xf numFmtId="180" fontId="0" fillId="0" borderId="223" xfId="2" applyNumberFormat="1" applyFont="1" applyBorder="1" applyAlignment="1" applyProtection="1">
      <alignment vertical="center" shrinkToFit="1"/>
      <protection locked="0"/>
    </xf>
    <xf numFmtId="0" fontId="14" fillId="0" borderId="223" xfId="2" applyFont="1" applyBorder="1" applyAlignment="1" applyProtection="1">
      <alignment horizontal="left" vertical="center" wrapText="1"/>
      <protection locked="0"/>
    </xf>
    <xf numFmtId="180" fontId="24" fillId="0" borderId="223" xfId="2" applyNumberFormat="1" applyFont="1" applyBorder="1" applyProtection="1">
      <alignment vertical="center"/>
      <protection locked="0"/>
    </xf>
    <xf numFmtId="0" fontId="14" fillId="0" borderId="223" xfId="2" applyFont="1" applyBorder="1" applyAlignment="1" applyProtection="1">
      <alignment horizontal="left" vertical="center" shrinkToFit="1"/>
      <protection locked="0"/>
    </xf>
    <xf numFmtId="0" fontId="24" fillId="8" borderId="0" xfId="2" applyFont="1" applyFill="1">
      <alignment vertical="center"/>
    </xf>
    <xf numFmtId="0" fontId="24" fillId="11" borderId="43" xfId="2" applyFont="1" applyFill="1" applyBorder="1">
      <alignment vertical="center"/>
    </xf>
    <xf numFmtId="0" fontId="0" fillId="42" borderId="231" xfId="0" applyFill="1" applyBorder="1" applyAlignment="1">
      <alignment vertical="center"/>
    </xf>
    <xf numFmtId="0" fontId="0" fillId="42" borderId="232" xfId="0" applyFill="1" applyBorder="1" applyAlignment="1">
      <alignment vertical="center"/>
    </xf>
    <xf numFmtId="0" fontId="0" fillId="42" borderId="233" xfId="0" applyFill="1" applyBorder="1"/>
    <xf numFmtId="0" fontId="0" fillId="42" borderId="233" xfId="0" applyFill="1" applyBorder="1" applyAlignment="1">
      <alignment vertical="center"/>
    </xf>
    <xf numFmtId="0" fontId="0" fillId="42" borderId="234" xfId="0" applyFill="1" applyBorder="1" applyAlignment="1">
      <alignment vertical="center"/>
    </xf>
    <xf numFmtId="0" fontId="0" fillId="25" borderId="38" xfId="0" applyFill="1" applyBorder="1" applyAlignment="1">
      <alignment horizontal="left" vertical="center" indent="2"/>
    </xf>
    <xf numFmtId="0" fontId="0" fillId="25" borderId="148" xfId="0" applyFill="1" applyBorder="1" applyAlignment="1">
      <alignment horizontal="left" vertical="center" indent="2"/>
    </xf>
    <xf numFmtId="0" fontId="0" fillId="25" borderId="224" xfId="0" applyFill="1" applyBorder="1" applyAlignment="1">
      <alignment horizontal="left" vertical="center" indent="2"/>
    </xf>
    <xf numFmtId="0" fontId="0" fillId="25" borderId="225" xfId="0" applyFill="1" applyBorder="1" applyAlignment="1">
      <alignment horizontal="left" vertical="center" indent="2"/>
    </xf>
    <xf numFmtId="0" fontId="0" fillId="25" borderId="226" xfId="0" applyFill="1" applyBorder="1" applyAlignment="1">
      <alignment horizontal="left" vertical="center" indent="2"/>
    </xf>
    <xf numFmtId="0" fontId="0" fillId="25" borderId="227" xfId="0" applyFill="1" applyBorder="1" applyAlignment="1">
      <alignment horizontal="center" vertical="center"/>
    </xf>
    <xf numFmtId="0" fontId="0" fillId="27" borderId="37" xfId="0" applyFill="1" applyBorder="1" applyAlignment="1">
      <alignment horizontal="center" vertical="center"/>
    </xf>
    <xf numFmtId="0" fontId="0" fillId="27" borderId="38" xfId="0" applyFill="1" applyBorder="1" applyAlignment="1">
      <alignment horizontal="center" vertical="center"/>
    </xf>
    <xf numFmtId="0" fontId="0" fillId="27" borderId="148" xfId="0" applyFill="1" applyBorder="1" applyAlignment="1">
      <alignment horizontal="center" vertical="center"/>
    </xf>
    <xf numFmtId="0" fontId="0" fillId="27" borderId="228" xfId="0" applyFill="1" applyBorder="1" applyAlignment="1">
      <alignment horizontal="center" vertical="center"/>
    </xf>
    <xf numFmtId="0" fontId="0" fillId="27" borderId="225" xfId="0" applyFill="1" applyBorder="1" applyAlignment="1">
      <alignment horizontal="center" vertical="center"/>
    </xf>
    <xf numFmtId="0" fontId="0" fillId="27" borderId="225" xfId="0" applyFill="1" applyBorder="1" applyAlignment="1">
      <alignment horizontal="center" vertical="center" wrapText="1"/>
    </xf>
    <xf numFmtId="0" fontId="0" fillId="27" borderId="229" xfId="0" applyFill="1" applyBorder="1" applyAlignment="1">
      <alignment horizontal="center" vertical="center"/>
    </xf>
    <xf numFmtId="0" fontId="0" fillId="27" borderId="228" xfId="0" applyFill="1" applyBorder="1" applyAlignment="1">
      <alignment horizontal="center" vertical="center" wrapText="1"/>
    </xf>
    <xf numFmtId="0" fontId="0" fillId="27" borderId="43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39" xfId="0" applyFill="1" applyBorder="1" applyAlignment="1">
      <alignment horizontal="left" indent="1"/>
    </xf>
    <xf numFmtId="0" fontId="0" fillId="3" borderId="147" xfId="0" applyFill="1" applyBorder="1" applyAlignment="1">
      <alignment horizontal="left" indent="1"/>
    </xf>
    <xf numFmtId="0" fontId="0" fillId="3" borderId="206" xfId="0" applyFill="1" applyBorder="1" applyAlignment="1">
      <alignment horizontal="left" indent="1"/>
    </xf>
    <xf numFmtId="0" fontId="0" fillId="3" borderId="147" xfId="0" applyFill="1" applyBorder="1" applyAlignment="1">
      <alignment horizontal="left" wrapText="1" indent="1"/>
    </xf>
    <xf numFmtId="0" fontId="0" fillId="3" borderId="210" xfId="0" applyFill="1" applyBorder="1" applyAlignment="1">
      <alignment horizontal="left" wrapText="1" indent="1"/>
    </xf>
    <xf numFmtId="0" fontId="0" fillId="3" borderId="230" xfId="0" applyFill="1" applyBorder="1" applyAlignment="1">
      <alignment horizontal="left" wrapText="1" indent="1"/>
    </xf>
    <xf numFmtId="0" fontId="0" fillId="3" borderId="41" xfId="0" applyFill="1" applyBorder="1" applyAlignment="1">
      <alignment horizontal="left" indent="1"/>
    </xf>
    <xf numFmtId="0" fontId="0" fillId="3" borderId="44" xfId="0" applyFill="1" applyBorder="1" applyAlignment="1">
      <alignment horizontal="left" indent="1"/>
    </xf>
    <xf numFmtId="0" fontId="39" fillId="0" borderId="37" xfId="0" applyFont="1" applyBorder="1"/>
    <xf numFmtId="0" fontId="0" fillId="8" borderId="37" xfId="0" applyFill="1" applyBorder="1" applyAlignment="1">
      <alignment horizontal="center" vertical="center"/>
    </xf>
    <xf numFmtId="0" fontId="0" fillId="8" borderId="47" xfId="2" applyFont="1" applyFill="1" applyBorder="1" applyAlignment="1">
      <alignment vertical="center" shrinkToFit="1"/>
    </xf>
    <xf numFmtId="0" fontId="0" fillId="8" borderId="149" xfId="2" applyFont="1" applyFill="1" applyBorder="1" applyAlignment="1">
      <alignment vertical="center" shrinkToFit="1"/>
    </xf>
    <xf numFmtId="0" fontId="0" fillId="8" borderId="140" xfId="2" applyFont="1" applyFill="1" applyBorder="1" applyAlignment="1">
      <alignment vertical="center" shrinkToFit="1"/>
    </xf>
    <xf numFmtId="0" fontId="0" fillId="8" borderId="49" xfId="2" applyFont="1" applyFill="1" applyBorder="1" applyAlignment="1">
      <alignment vertical="center" shrinkToFit="1"/>
    </xf>
    <xf numFmtId="0" fontId="0" fillId="45" borderId="47" xfId="0" applyFill="1" applyBorder="1" applyAlignment="1">
      <alignment horizontal="center" vertical="center"/>
    </xf>
    <xf numFmtId="0" fontId="26" fillId="3" borderId="147" xfId="0" applyFont="1" applyFill="1" applyBorder="1" applyAlignment="1">
      <alignment horizontal="left" indent="1"/>
    </xf>
    <xf numFmtId="0" fontId="78" fillId="0" borderId="0" xfId="0" applyFont="1"/>
    <xf numFmtId="0" fontId="79" fillId="33" borderId="20" xfId="0" applyFont="1" applyFill="1" applyBorder="1" applyAlignment="1">
      <alignment vertical="center"/>
    </xf>
    <xf numFmtId="0" fontId="39" fillId="44" borderId="20" xfId="0" applyFont="1" applyFill="1" applyBorder="1"/>
    <xf numFmtId="0" fontId="39" fillId="44" borderId="11" xfId="0" applyFont="1" applyFill="1" applyBorder="1"/>
    <xf numFmtId="0" fontId="39" fillId="37" borderId="47" xfId="0" applyFont="1" applyFill="1" applyBorder="1" applyAlignment="1">
      <alignment vertical="center"/>
    </xf>
    <xf numFmtId="0" fontId="39" fillId="9" borderId="37" xfId="2" applyFont="1" applyFill="1" applyBorder="1">
      <alignment vertical="center"/>
    </xf>
    <xf numFmtId="0" fontId="39" fillId="9" borderId="38" xfId="2" applyFont="1" applyFill="1" applyBorder="1">
      <alignment vertical="center"/>
    </xf>
    <xf numFmtId="0" fontId="39" fillId="44" borderId="38" xfId="0" applyFont="1" applyFill="1" applyBorder="1"/>
    <xf numFmtId="0" fontId="39" fillId="44" borderId="39" xfId="0" applyFont="1" applyFill="1" applyBorder="1"/>
    <xf numFmtId="0" fontId="39" fillId="37" borderId="48" xfId="0" applyFont="1" applyFill="1" applyBorder="1" applyAlignment="1">
      <alignment vertical="center"/>
    </xf>
    <xf numFmtId="0" fontId="39" fillId="9" borderId="146" xfId="2" applyFont="1" applyFill="1" applyBorder="1">
      <alignment vertical="center"/>
    </xf>
    <xf numFmtId="0" fontId="39" fillId="9" borderId="148" xfId="2" applyFont="1" applyFill="1" applyBorder="1">
      <alignment vertical="center"/>
    </xf>
    <xf numFmtId="0" fontId="39" fillId="44" borderId="148" xfId="0" applyFont="1" applyFill="1" applyBorder="1"/>
    <xf numFmtId="0" fontId="39" fillId="44" borderId="147" xfId="0" applyFont="1" applyFill="1" applyBorder="1"/>
    <xf numFmtId="0" fontId="39" fillId="37" borderId="49" xfId="0" applyFont="1" applyFill="1" applyBorder="1" applyAlignment="1">
      <alignment vertical="center"/>
    </xf>
    <xf numFmtId="0" fontId="39" fillId="9" borderId="42" xfId="2" applyFont="1" applyFill="1" applyBorder="1">
      <alignment vertical="center"/>
    </xf>
    <xf numFmtId="0" fontId="39" fillId="9" borderId="43" xfId="2" applyFont="1" applyFill="1" applyBorder="1">
      <alignment vertical="center"/>
    </xf>
    <xf numFmtId="0" fontId="39" fillId="44" borderId="43" xfId="0" applyFont="1" applyFill="1" applyBorder="1"/>
    <xf numFmtId="0" fontId="39" fillId="44" borderId="44" xfId="0" applyFont="1" applyFill="1" applyBorder="1"/>
    <xf numFmtId="0" fontId="0" fillId="0" borderId="47" xfId="0" applyBorder="1"/>
    <xf numFmtId="0" fontId="0" fillId="0" borderId="49" xfId="0" applyBorder="1"/>
    <xf numFmtId="0" fontId="0" fillId="33" borderId="49" xfId="0" applyFill="1" applyBorder="1" applyAlignment="1">
      <alignment vertical="center"/>
    </xf>
    <xf numFmtId="0" fontId="0" fillId="25" borderId="43" xfId="0" applyFill="1" applyBorder="1" applyAlignment="1">
      <alignment vertical="center"/>
    </xf>
    <xf numFmtId="0" fontId="0" fillId="25" borderId="44" xfId="0" applyFill="1" applyBorder="1" applyAlignment="1">
      <alignment vertical="center"/>
    </xf>
    <xf numFmtId="0" fontId="0" fillId="27" borderId="42" xfId="0" applyFill="1" applyBorder="1" applyAlignment="1">
      <alignment vertical="center"/>
    </xf>
    <xf numFmtId="0" fontId="0" fillId="3" borderId="49" xfId="0" applyFill="1" applyBorder="1" applyAlignment="1">
      <alignment vertical="center"/>
    </xf>
    <xf numFmtId="0" fontId="0" fillId="38" borderId="37" xfId="0" applyFill="1" applyBorder="1" applyAlignment="1">
      <alignment vertical="center"/>
    </xf>
    <xf numFmtId="0" fontId="77" fillId="42" borderId="37" xfId="0" applyFont="1" applyFill="1" applyBorder="1" applyAlignment="1">
      <alignment vertical="center"/>
    </xf>
    <xf numFmtId="0" fontId="77" fillId="42" borderId="235" xfId="0" applyFont="1" applyFill="1" applyBorder="1" applyAlignment="1">
      <alignment vertical="center"/>
    </xf>
    <xf numFmtId="0" fontId="0" fillId="25" borderId="38" xfId="0" applyFill="1" applyBorder="1" applyAlignment="1">
      <alignment vertical="center"/>
    </xf>
    <xf numFmtId="0" fontId="0" fillId="38" borderId="40" xfId="0" applyFill="1" applyBorder="1" applyAlignment="1">
      <alignment vertical="center"/>
    </xf>
    <xf numFmtId="0" fontId="77" fillId="42" borderId="40" xfId="0" applyFont="1" applyFill="1" applyBorder="1" applyAlignment="1">
      <alignment vertical="center"/>
    </xf>
    <xf numFmtId="0" fontId="77" fillId="42" borderId="236" xfId="0" applyFont="1" applyFill="1" applyBorder="1" applyAlignment="1">
      <alignment vertical="center"/>
    </xf>
    <xf numFmtId="0" fontId="0" fillId="25" borderId="0" xfId="0" applyFill="1" applyAlignment="1">
      <alignment vertical="center"/>
    </xf>
    <xf numFmtId="0" fontId="0" fillId="25" borderId="228" xfId="0" applyFill="1" applyBorder="1" applyAlignment="1">
      <alignment vertical="center"/>
    </xf>
    <xf numFmtId="0" fontId="0" fillId="25" borderId="229" xfId="0" applyFill="1" applyBorder="1" applyAlignment="1">
      <alignment vertical="center"/>
    </xf>
    <xf numFmtId="0" fontId="0" fillId="27" borderId="0" xfId="0" applyFill="1" applyAlignment="1">
      <alignment horizontal="center" vertical="center"/>
    </xf>
    <xf numFmtId="0" fontId="0" fillId="25" borderId="229" xfId="0" applyFill="1" applyBorder="1" applyAlignment="1">
      <alignment vertical="center" wrapText="1"/>
    </xf>
    <xf numFmtId="0" fontId="0" fillId="25" borderId="228" xfId="0" applyFill="1" applyBorder="1" applyAlignment="1">
      <alignment vertical="center" wrapText="1"/>
    </xf>
    <xf numFmtId="0" fontId="76" fillId="0" borderId="0" xfId="0" applyFont="1" applyAlignment="1">
      <alignment horizontal="center" vertical="center" textRotation="255"/>
    </xf>
    <xf numFmtId="0" fontId="0" fillId="26" borderId="20" xfId="0" applyFill="1" applyBorder="1" applyAlignment="1">
      <alignment vertical="center"/>
    </xf>
    <xf numFmtId="0" fontId="0" fillId="26" borderId="11" xfId="0" applyFill="1" applyBorder="1" applyAlignment="1">
      <alignment vertical="center"/>
    </xf>
    <xf numFmtId="0" fontId="24" fillId="26" borderId="37" xfId="2" applyFont="1" applyFill="1" applyBorder="1">
      <alignment vertical="center"/>
    </xf>
    <xf numFmtId="0" fontId="24" fillId="26" borderId="39" xfId="2" applyFont="1" applyFill="1" applyBorder="1">
      <alignment vertical="center"/>
    </xf>
    <xf numFmtId="0" fontId="24" fillId="26" borderId="40" xfId="2" applyFont="1" applyFill="1" applyBorder="1" applyAlignment="1">
      <alignment vertical="center" wrapText="1"/>
    </xf>
    <xf numFmtId="0" fontId="24" fillId="26" borderId="41" xfId="2" applyFont="1" applyFill="1" applyBorder="1" applyAlignment="1">
      <alignment vertical="center" wrapText="1"/>
    </xf>
    <xf numFmtId="0" fontId="24" fillId="26" borderId="40" xfId="2" applyFont="1" applyFill="1" applyBorder="1">
      <alignment vertical="center"/>
    </xf>
    <xf numFmtId="0" fontId="24" fillId="26" borderId="41" xfId="2" applyFont="1" applyFill="1" applyBorder="1">
      <alignment vertical="center"/>
    </xf>
    <xf numFmtId="0" fontId="24" fillId="8" borderId="150" xfId="2" applyFont="1" applyFill="1" applyBorder="1">
      <alignment vertical="center"/>
    </xf>
    <xf numFmtId="0" fontId="24" fillId="8" borderId="149" xfId="2" applyFont="1" applyFill="1" applyBorder="1">
      <alignment vertical="center"/>
    </xf>
    <xf numFmtId="0" fontId="24" fillId="26" borderId="42" xfId="2" applyFont="1" applyFill="1" applyBorder="1">
      <alignment vertical="center"/>
    </xf>
    <xf numFmtId="0" fontId="24" fillId="26" borderId="44" xfId="2" applyFont="1" applyFill="1" applyBorder="1">
      <alignment vertical="center"/>
    </xf>
    <xf numFmtId="0" fontId="26" fillId="6" borderId="40" xfId="2" applyFont="1" applyFill="1" applyBorder="1">
      <alignment vertical="center"/>
    </xf>
    <xf numFmtId="0" fontId="26" fillId="6" borderId="41" xfId="2" applyFont="1" applyFill="1" applyBorder="1">
      <alignment vertical="center"/>
    </xf>
    <xf numFmtId="0" fontId="1" fillId="41" borderId="40" xfId="2" applyFill="1" applyBorder="1">
      <alignment vertical="center"/>
    </xf>
    <xf numFmtId="0" fontId="1" fillId="41" borderId="0" xfId="2" applyFill="1">
      <alignment vertical="center"/>
    </xf>
    <xf numFmtId="0" fontId="1" fillId="41" borderId="41" xfId="2" applyFill="1" applyBorder="1">
      <alignment vertical="center"/>
    </xf>
    <xf numFmtId="0" fontId="1" fillId="41" borderId="146" xfId="2" applyFill="1" applyBorder="1">
      <alignment vertical="center"/>
    </xf>
    <xf numFmtId="0" fontId="1" fillId="41" borderId="148" xfId="2" applyFill="1" applyBorder="1">
      <alignment vertical="center"/>
    </xf>
    <xf numFmtId="0" fontId="1" fillId="41" borderId="147" xfId="2" applyFill="1" applyBorder="1">
      <alignment vertical="center"/>
    </xf>
    <xf numFmtId="0" fontId="26" fillId="6" borderId="141" xfId="2" applyFont="1" applyFill="1" applyBorder="1">
      <alignment vertical="center"/>
    </xf>
    <xf numFmtId="0" fontId="26" fillId="6" borderId="143" xfId="2" applyFont="1" applyFill="1" applyBorder="1">
      <alignment vertical="center"/>
    </xf>
    <xf numFmtId="0" fontId="26" fillId="6" borderId="142" xfId="2" applyFont="1" applyFill="1" applyBorder="1">
      <alignment vertical="center"/>
    </xf>
    <xf numFmtId="0" fontId="26" fillId="6" borderId="144" xfId="2" applyFont="1" applyFill="1" applyBorder="1">
      <alignment vertical="center"/>
    </xf>
    <xf numFmtId="0" fontId="1" fillId="41" borderId="142" xfId="2" applyFill="1" applyBorder="1">
      <alignment vertical="center"/>
    </xf>
    <xf numFmtId="0" fontId="1" fillId="41" borderId="189" xfId="2" applyFill="1" applyBorder="1">
      <alignment vertical="center"/>
    </xf>
    <xf numFmtId="0" fontId="1" fillId="41" borderId="144" xfId="2" applyFill="1" applyBorder="1">
      <alignment vertical="center"/>
    </xf>
    <xf numFmtId="0" fontId="1" fillId="41" borderId="141" xfId="2" applyFill="1" applyBorder="1">
      <alignment vertical="center"/>
    </xf>
    <xf numFmtId="0" fontId="1" fillId="41" borderId="188" xfId="2" applyFill="1" applyBorder="1">
      <alignment vertical="center"/>
    </xf>
    <xf numFmtId="0" fontId="1" fillId="41" borderId="143" xfId="2" applyFill="1" applyBorder="1">
      <alignment vertical="center"/>
    </xf>
    <xf numFmtId="0" fontId="1" fillId="41" borderId="194" xfId="2" applyFill="1" applyBorder="1">
      <alignment vertical="center"/>
    </xf>
    <xf numFmtId="0" fontId="1" fillId="41" borderId="195" xfId="2" applyFill="1" applyBorder="1">
      <alignment vertical="center"/>
    </xf>
    <xf numFmtId="0" fontId="1" fillId="41" borderId="191" xfId="2" applyFill="1" applyBorder="1">
      <alignment vertical="center"/>
    </xf>
    <xf numFmtId="0" fontId="1" fillId="41" borderId="141" xfId="0" applyFont="1" applyFill="1" applyBorder="1"/>
    <xf numFmtId="0" fontId="1" fillId="41" borderId="188" xfId="0" applyFont="1" applyFill="1" applyBorder="1"/>
    <xf numFmtId="0" fontId="1" fillId="41" borderId="143" xfId="0" applyFont="1" applyFill="1" applyBorder="1"/>
    <xf numFmtId="0" fontId="0" fillId="10" borderId="20" xfId="0" applyFill="1" applyBorder="1" applyAlignment="1">
      <alignment horizontal="center" vertical="center" textRotation="255"/>
    </xf>
    <xf numFmtId="0" fontId="0" fillId="0" borderId="20" xfId="0" applyBorder="1" applyAlignment="1">
      <alignment vertical="center"/>
    </xf>
    <xf numFmtId="0" fontId="0" fillId="0" borderId="11" xfId="0" applyBorder="1" applyAlignment="1">
      <alignment vertical="center"/>
    </xf>
    <xf numFmtId="180" fontId="0" fillId="0" borderId="243" xfId="2" applyNumberFormat="1" applyFont="1" applyBorder="1" applyAlignment="1" applyProtection="1">
      <alignment horizontal="center" vertical="center"/>
      <protection locked="0"/>
    </xf>
    <xf numFmtId="180" fontId="0" fillId="0" borderId="243" xfId="2" applyNumberFormat="1" applyFont="1" applyBorder="1" applyAlignment="1" applyProtection="1">
      <alignment vertical="center" shrinkToFit="1"/>
      <protection locked="0"/>
    </xf>
    <xf numFmtId="180" fontId="0" fillId="0" borderId="243" xfId="2" applyNumberFormat="1" applyFont="1" applyBorder="1" applyAlignment="1" applyProtection="1">
      <alignment horizontal="center" vertical="center" shrinkToFit="1"/>
      <protection locked="0"/>
    </xf>
    <xf numFmtId="0" fontId="0" fillId="3" borderId="210" xfId="0" applyFill="1" applyBorder="1" applyAlignment="1">
      <alignment horizontal="left" vertical="center" wrapText="1"/>
    </xf>
    <xf numFmtId="38" fontId="0" fillId="46" borderId="0" xfId="1" applyFont="1" applyFill="1" applyAlignment="1">
      <alignment horizontal="center" vertical="center"/>
    </xf>
    <xf numFmtId="38" fontId="1" fillId="46" borderId="33" xfId="1" applyFill="1" applyBorder="1" applyAlignment="1">
      <alignment vertical="center"/>
    </xf>
    <xf numFmtId="0" fontId="24" fillId="3" borderId="214" xfId="2" applyFont="1" applyFill="1" applyBorder="1">
      <alignment vertical="center"/>
    </xf>
    <xf numFmtId="38" fontId="24" fillId="3" borderId="214" xfId="2" applyNumberFormat="1" applyFont="1" applyFill="1" applyBorder="1">
      <alignment vertical="center"/>
    </xf>
    <xf numFmtId="0" fontId="24" fillId="47" borderId="43" xfId="2" applyFont="1" applyFill="1" applyBorder="1">
      <alignment vertical="center"/>
    </xf>
    <xf numFmtId="38" fontId="24" fillId="47" borderId="43" xfId="2" applyNumberFormat="1" applyFont="1" applyFill="1" applyBorder="1">
      <alignment vertical="center"/>
    </xf>
    <xf numFmtId="38" fontId="24" fillId="18" borderId="214" xfId="2" applyNumberFormat="1" applyFont="1" applyFill="1" applyBorder="1">
      <alignment vertical="center"/>
    </xf>
    <xf numFmtId="0" fontId="62" fillId="18" borderId="214" xfId="2" applyFont="1" applyFill="1" applyBorder="1" applyAlignment="1">
      <alignment vertical="center" shrinkToFit="1"/>
    </xf>
    <xf numFmtId="38" fontId="1" fillId="0" borderId="146" xfId="1" applyBorder="1" applyAlignment="1">
      <alignment vertical="center"/>
    </xf>
    <xf numFmtId="38" fontId="1" fillId="0" borderId="147" xfId="1" applyBorder="1" applyAlignment="1">
      <alignment vertical="center"/>
    </xf>
    <xf numFmtId="38" fontId="1" fillId="0" borderId="44" xfId="1" applyBorder="1" applyAlignment="1">
      <alignment vertical="center"/>
    </xf>
    <xf numFmtId="38" fontId="0" fillId="3" borderId="147" xfId="1" applyFont="1" applyFill="1" applyBorder="1" applyAlignment="1">
      <alignment vertical="center"/>
    </xf>
    <xf numFmtId="38" fontId="1" fillId="42" borderId="146" xfId="1" applyFill="1" applyBorder="1" applyAlignment="1">
      <alignment vertical="center"/>
    </xf>
    <xf numFmtId="38" fontId="1" fillId="21" borderId="146" xfId="1" applyFill="1" applyBorder="1" applyAlignment="1">
      <alignment vertical="center"/>
    </xf>
    <xf numFmtId="38" fontId="1" fillId="16" borderId="42" xfId="1" applyFill="1" applyBorder="1" applyAlignment="1">
      <alignment vertical="center"/>
    </xf>
    <xf numFmtId="38" fontId="0" fillId="48" borderId="148" xfId="1" applyFont="1" applyFill="1" applyBorder="1" applyAlignment="1">
      <alignment vertical="center"/>
    </xf>
    <xf numFmtId="38" fontId="1" fillId="48" borderId="148" xfId="1" applyFill="1" applyBorder="1" applyAlignment="1">
      <alignment vertical="center"/>
    </xf>
    <xf numFmtId="38" fontId="0" fillId="48" borderId="43" xfId="1" applyFont="1" applyFill="1" applyBorder="1" applyAlignment="1">
      <alignment vertical="center"/>
    </xf>
    <xf numFmtId="38" fontId="1" fillId="3" borderId="244" xfId="1" applyFill="1" applyBorder="1" applyAlignment="1">
      <alignment vertical="center"/>
    </xf>
    <xf numFmtId="38" fontId="1" fillId="0" borderId="244" xfId="1" applyBorder="1" applyAlignment="1">
      <alignment vertical="center"/>
    </xf>
    <xf numFmtId="38" fontId="1" fillId="0" borderId="234" xfId="1" applyBorder="1" applyAlignment="1">
      <alignment vertical="center"/>
    </xf>
    <xf numFmtId="0" fontId="24" fillId="12" borderId="39" xfId="2" applyFont="1" applyFill="1" applyBorder="1" applyAlignment="1">
      <alignment horizontal="center" vertical="center"/>
    </xf>
    <xf numFmtId="38" fontId="81" fillId="11" borderId="43" xfId="2" applyNumberFormat="1" applyFont="1" applyFill="1" applyBorder="1">
      <alignment vertical="center"/>
    </xf>
    <xf numFmtId="0" fontId="24" fillId="49" borderId="87" xfId="2" applyFont="1" applyFill="1" applyBorder="1">
      <alignment vertical="center"/>
    </xf>
    <xf numFmtId="38" fontId="24" fillId="49" borderId="0" xfId="2" applyNumberFormat="1" applyFont="1" applyFill="1">
      <alignment vertical="center"/>
    </xf>
    <xf numFmtId="0" fontId="24" fillId="41" borderId="247" xfId="2" applyFont="1" applyFill="1" applyBorder="1" applyAlignment="1">
      <alignment horizontal="center" vertical="center"/>
    </xf>
    <xf numFmtId="0" fontId="24" fillId="41" borderId="248" xfId="2" applyFont="1" applyFill="1" applyBorder="1" applyAlignment="1">
      <alignment horizontal="center" vertical="center"/>
    </xf>
    <xf numFmtId="0" fontId="24" fillId="41" borderId="246" xfId="2" applyFont="1" applyFill="1" applyBorder="1" applyAlignment="1">
      <alignment horizontal="center" vertical="center"/>
    </xf>
    <xf numFmtId="0" fontId="62" fillId="18" borderId="87" xfId="2" applyFont="1" applyFill="1" applyBorder="1" applyAlignment="1">
      <alignment vertical="center" shrinkToFit="1"/>
    </xf>
    <xf numFmtId="38" fontId="24" fillId="18" borderId="87" xfId="2" applyNumberFormat="1" applyFont="1" applyFill="1" applyBorder="1">
      <alignment vertical="center"/>
    </xf>
    <xf numFmtId="38" fontId="71" fillId="12" borderId="245" xfId="2" applyNumberFormat="1" applyFont="1" applyFill="1" applyBorder="1">
      <alignment vertical="center"/>
    </xf>
    <xf numFmtId="0" fontId="24" fillId="12" borderId="248" xfId="2" applyFont="1" applyFill="1" applyBorder="1" applyAlignment="1">
      <alignment horizontal="center" vertical="center"/>
    </xf>
    <xf numFmtId="0" fontId="24" fillId="12" borderId="246" xfId="2" applyFont="1" applyFill="1" applyBorder="1" applyAlignment="1">
      <alignment horizontal="center" vertical="center"/>
    </xf>
    <xf numFmtId="0" fontId="24" fillId="12" borderId="249" xfId="2" applyFont="1" applyFill="1" applyBorder="1" applyAlignment="1">
      <alignment horizontal="center" vertical="center"/>
    </xf>
    <xf numFmtId="0" fontId="24" fillId="51" borderId="20" xfId="2" applyFont="1" applyFill="1" applyBorder="1" applyAlignment="1">
      <alignment vertical="center" shrinkToFit="1"/>
    </xf>
    <xf numFmtId="38" fontId="24" fillId="51" borderId="20" xfId="2" applyNumberFormat="1" applyFont="1" applyFill="1" applyBorder="1">
      <alignment vertical="center"/>
    </xf>
    <xf numFmtId="0" fontId="24" fillId="51" borderId="11" xfId="2" applyFont="1" applyFill="1" applyBorder="1" applyAlignment="1">
      <alignment horizontal="center" vertical="center"/>
    </xf>
    <xf numFmtId="180" fontId="71" fillId="12" borderId="245" xfId="2" applyNumberFormat="1" applyFont="1" applyFill="1" applyBorder="1" applyAlignment="1">
      <alignment horizontal="left" vertical="center"/>
    </xf>
    <xf numFmtId="0" fontId="25" fillId="0" borderId="43" xfId="2" applyFont="1" applyBorder="1" applyAlignment="1">
      <alignment horizontal="center" vertical="center"/>
    </xf>
    <xf numFmtId="38" fontId="24" fillId="41" borderId="245" xfId="2" applyNumberFormat="1" applyFont="1" applyFill="1" applyBorder="1" applyAlignment="1">
      <alignment vertical="center" shrinkToFit="1"/>
    </xf>
    <xf numFmtId="0" fontId="24" fillId="41" borderId="39" xfId="2" applyFont="1" applyFill="1" applyBorder="1" applyAlignment="1">
      <alignment horizontal="center" vertical="center" shrinkToFit="1"/>
    </xf>
    <xf numFmtId="38" fontId="24" fillId="0" borderId="0" xfId="1" applyFont="1" applyBorder="1" applyAlignment="1">
      <alignment vertical="center"/>
    </xf>
    <xf numFmtId="0" fontId="24" fillId="41" borderId="3" xfId="2" applyFont="1" applyFill="1" applyBorder="1" applyAlignment="1">
      <alignment vertical="center" shrinkToFit="1"/>
    </xf>
    <xf numFmtId="38" fontId="24" fillId="41" borderId="3" xfId="2" applyNumberFormat="1" applyFont="1" applyFill="1" applyBorder="1" applyAlignment="1">
      <alignment vertical="center" shrinkToFit="1"/>
    </xf>
    <xf numFmtId="180" fontId="71" fillId="12" borderId="3" xfId="2" applyNumberFormat="1" applyFont="1" applyFill="1" applyBorder="1" applyAlignment="1">
      <alignment horizontal="left" vertical="center"/>
    </xf>
    <xf numFmtId="38" fontId="71" fillId="12" borderId="3" xfId="2" applyNumberFormat="1" applyFont="1" applyFill="1" applyBorder="1">
      <alignment vertical="center"/>
    </xf>
    <xf numFmtId="0" fontId="24" fillId="12" borderId="41" xfId="2" applyFont="1" applyFill="1" applyBorder="1" applyAlignment="1">
      <alignment horizontal="center" vertical="center"/>
    </xf>
    <xf numFmtId="38" fontId="81" fillId="11" borderId="250" xfId="2" applyNumberFormat="1" applyFont="1" applyFill="1" applyBorder="1">
      <alignment vertical="center"/>
    </xf>
    <xf numFmtId="0" fontId="81" fillId="11" borderId="251" xfId="2" applyFont="1" applyFill="1" applyBorder="1">
      <alignment vertical="center"/>
    </xf>
    <xf numFmtId="0" fontId="81" fillId="11" borderId="252" xfId="2" applyFont="1" applyFill="1" applyBorder="1">
      <alignment vertical="center"/>
    </xf>
    <xf numFmtId="180" fontId="24" fillId="0" borderId="43" xfId="2" applyNumberFormat="1" applyFont="1" applyBorder="1" applyAlignment="1">
      <alignment horizontal="center" vertical="center"/>
    </xf>
    <xf numFmtId="0" fontId="24" fillId="41" borderId="41" xfId="2" applyFont="1" applyFill="1" applyBorder="1" applyAlignment="1">
      <alignment horizontal="center" vertical="center" shrinkToFit="1"/>
    </xf>
    <xf numFmtId="180" fontId="0" fillId="0" borderId="243" xfId="2" applyNumberFormat="1" applyFont="1" applyBorder="1" applyAlignment="1">
      <alignment horizontal="center" vertical="center" shrinkToFit="1"/>
    </xf>
    <xf numFmtId="0" fontId="24" fillId="0" borderId="240" xfId="2" applyFont="1" applyBorder="1" applyAlignment="1" applyProtection="1">
      <alignment horizontal="right" vertical="center"/>
      <protection locked="0"/>
    </xf>
    <xf numFmtId="0" fontId="24" fillId="0" borderId="241" xfId="2" applyFont="1" applyBorder="1" applyAlignment="1" applyProtection="1">
      <alignment horizontal="center" vertical="center"/>
      <protection locked="0"/>
    </xf>
    <xf numFmtId="0" fontId="24" fillId="0" borderId="242" xfId="2" applyFont="1" applyBorder="1" applyAlignment="1" applyProtection="1">
      <alignment horizontal="center" vertical="center"/>
      <protection locked="0"/>
    </xf>
    <xf numFmtId="0" fontId="14" fillId="0" borderId="243" xfId="2" applyFont="1" applyBorder="1" applyAlignment="1" applyProtection="1">
      <alignment horizontal="left" vertical="center" wrapText="1"/>
      <protection locked="0"/>
    </xf>
    <xf numFmtId="180" fontId="24" fillId="6" borderId="243" xfId="2" applyNumberFormat="1" applyFont="1" applyFill="1" applyBorder="1" applyProtection="1">
      <alignment vertical="center"/>
      <protection locked="0"/>
    </xf>
    <xf numFmtId="180" fontId="24" fillId="0" borderId="243" xfId="2" applyNumberFormat="1" applyFont="1" applyBorder="1" applyProtection="1">
      <alignment vertical="center"/>
      <protection locked="0"/>
    </xf>
    <xf numFmtId="0" fontId="66" fillId="19" borderId="8" xfId="7" applyFont="1" applyFill="1" applyBorder="1" applyAlignment="1">
      <alignment horizontal="center" vertical="center"/>
    </xf>
    <xf numFmtId="0" fontId="24" fillId="9" borderId="0" xfId="2" applyFont="1" applyFill="1">
      <alignment vertical="center"/>
    </xf>
    <xf numFmtId="0" fontId="24" fillId="0" borderId="256" xfId="2" applyFont="1" applyBorder="1" applyAlignment="1" applyProtection="1">
      <alignment horizontal="right" vertical="center"/>
      <protection locked="0"/>
    </xf>
    <xf numFmtId="0" fontId="24" fillId="0" borderId="257" xfId="2" applyFont="1" applyBorder="1" applyAlignment="1" applyProtection="1">
      <alignment horizontal="center" vertical="center"/>
      <protection locked="0"/>
    </xf>
    <xf numFmtId="0" fontId="24" fillId="0" borderId="258" xfId="2" applyFont="1" applyBorder="1" applyAlignment="1" applyProtection="1">
      <alignment horizontal="center" vertical="center"/>
      <protection locked="0"/>
    </xf>
    <xf numFmtId="180" fontId="0" fillId="0" borderId="259" xfId="2" applyNumberFormat="1" applyFont="1" applyBorder="1" applyAlignment="1" applyProtection="1">
      <alignment horizontal="center" vertical="center" shrinkToFit="1"/>
      <protection locked="0"/>
    </xf>
    <xf numFmtId="180" fontId="0" fillId="0" borderId="259" xfId="2" applyNumberFormat="1" applyFont="1" applyBorder="1" applyAlignment="1" applyProtection="1">
      <alignment horizontal="center" vertical="center"/>
      <protection locked="0"/>
    </xf>
    <xf numFmtId="180" fontId="0" fillId="0" borderId="259" xfId="2" applyNumberFormat="1" applyFont="1" applyBorder="1" applyAlignment="1" applyProtection="1">
      <alignment vertical="center" shrinkToFit="1"/>
      <protection locked="0"/>
    </xf>
    <xf numFmtId="0" fontId="14" fillId="0" borderId="259" xfId="2" applyFont="1" applyBorder="1" applyAlignment="1" applyProtection="1">
      <alignment horizontal="left" vertical="center" wrapText="1"/>
      <protection locked="0"/>
    </xf>
    <xf numFmtId="180" fontId="24" fillId="0" borderId="260" xfId="2" applyNumberFormat="1" applyFont="1" applyBorder="1" applyProtection="1">
      <alignment vertical="center"/>
      <protection locked="0"/>
    </xf>
    <xf numFmtId="180" fontId="24" fillId="0" borderId="259" xfId="2" applyNumberFormat="1" applyFont="1" applyBorder="1" applyProtection="1">
      <alignment vertical="center"/>
      <protection locked="0"/>
    </xf>
    <xf numFmtId="180" fontId="24" fillId="0" borderId="0" xfId="2" applyNumberFormat="1" applyFont="1" applyAlignment="1">
      <alignment horizontal="center" vertical="center"/>
    </xf>
    <xf numFmtId="180" fontId="24" fillId="0" borderId="261" xfId="2" applyNumberFormat="1" applyFont="1" applyBorder="1" applyProtection="1">
      <alignment vertical="center"/>
      <protection locked="0"/>
    </xf>
    <xf numFmtId="38" fontId="24" fillId="0" borderId="261" xfId="1" applyFont="1" applyBorder="1" applyAlignment="1" applyProtection="1">
      <alignment vertical="center"/>
      <protection locked="0"/>
    </xf>
    <xf numFmtId="38" fontId="24" fillId="0" borderId="262" xfId="1" applyFont="1" applyBorder="1" applyAlignment="1" applyProtection="1">
      <alignment vertical="center"/>
      <protection locked="0"/>
    </xf>
    <xf numFmtId="0" fontId="95" fillId="0" borderId="263" xfId="2" applyFont="1" applyBorder="1" applyAlignment="1" applyProtection="1">
      <alignment horizontal="center" vertical="center" wrapText="1" shrinkToFit="1"/>
      <protection locked="0"/>
    </xf>
    <xf numFmtId="0" fontId="24" fillId="0" borderId="264" xfId="2" applyFont="1" applyBorder="1" applyAlignment="1" applyProtection="1">
      <alignment horizontal="center" vertical="center"/>
      <protection locked="0"/>
    </xf>
    <xf numFmtId="0" fontId="24" fillId="0" borderId="265" xfId="2" applyFont="1" applyBorder="1" applyAlignment="1" applyProtection="1">
      <alignment horizontal="center" vertical="center"/>
      <protection locked="0"/>
    </xf>
    <xf numFmtId="0" fontId="24" fillId="0" borderId="266" xfId="2" applyFont="1" applyBorder="1" applyAlignment="1" applyProtection="1">
      <alignment horizontal="center" vertical="center" shrinkToFit="1"/>
      <protection locked="0"/>
    </xf>
    <xf numFmtId="0" fontId="0" fillId="0" borderId="267" xfId="2" applyFont="1" applyBorder="1" applyAlignment="1" applyProtection="1">
      <alignment horizontal="center" vertical="center" shrinkToFit="1"/>
      <protection locked="0"/>
    </xf>
    <xf numFmtId="180" fontId="0" fillId="0" borderId="267" xfId="2" applyNumberFormat="1" applyFont="1" applyBorder="1" applyAlignment="1" applyProtection="1">
      <alignment horizontal="center" vertical="center"/>
      <protection locked="0"/>
    </xf>
    <xf numFmtId="180" fontId="0" fillId="0" borderId="267" xfId="2" applyNumberFormat="1" applyFont="1" applyBorder="1" applyAlignment="1" applyProtection="1">
      <alignment vertical="center" shrinkToFit="1"/>
      <protection locked="0"/>
    </xf>
    <xf numFmtId="180" fontId="0" fillId="0" borderId="267" xfId="2" applyNumberFormat="1" applyFont="1" applyBorder="1" applyAlignment="1" applyProtection="1">
      <alignment horizontal="center" vertical="center" shrinkToFit="1"/>
      <protection locked="0"/>
    </xf>
    <xf numFmtId="0" fontId="24" fillId="0" borderId="267" xfId="2" applyFont="1" applyBorder="1" applyAlignment="1" applyProtection="1">
      <alignment horizontal="center" vertical="center" wrapText="1"/>
      <protection locked="0"/>
    </xf>
    <xf numFmtId="180" fontId="24" fillId="0" borderId="267" xfId="2" applyNumberFormat="1" applyFont="1" applyBorder="1" applyAlignment="1" applyProtection="1">
      <alignment horizontal="center" vertical="center"/>
      <protection locked="0"/>
    </xf>
    <xf numFmtId="180" fontId="24" fillId="0" borderId="268" xfId="2" applyNumberFormat="1" applyFont="1" applyBorder="1" applyAlignment="1" applyProtection="1">
      <alignment horizontal="center" vertical="center"/>
      <protection locked="0"/>
    </xf>
    <xf numFmtId="0" fontId="24" fillId="0" borderId="269" xfId="2" applyFont="1" applyBorder="1">
      <alignment vertical="center"/>
    </xf>
    <xf numFmtId="0" fontId="25" fillId="0" borderId="269" xfId="2" applyFont="1" applyBorder="1">
      <alignment vertical="center"/>
    </xf>
    <xf numFmtId="0" fontId="24" fillId="0" borderId="270" xfId="2" applyFont="1" applyBorder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38" fontId="5" fillId="0" borderId="0" xfId="1" applyFont="1" applyFill="1" applyAlignment="1">
      <alignment horizontal="left" vertical="center"/>
    </xf>
    <xf numFmtId="38" fontId="5" fillId="0" borderId="1" xfId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 wrapText="1"/>
    </xf>
    <xf numFmtId="38" fontId="9" fillId="0" borderId="1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9" fillId="0" borderId="5" xfId="1" applyFont="1" applyFill="1" applyBorder="1" applyAlignment="1">
      <alignment horizontal="left" vertical="center"/>
    </xf>
    <xf numFmtId="38" fontId="9" fillId="0" borderId="2" xfId="1" applyFont="1" applyFill="1" applyBorder="1" applyAlignment="1">
      <alignment horizontal="left" vertical="center"/>
    </xf>
    <xf numFmtId="38" fontId="9" fillId="0" borderId="4" xfId="1" applyFont="1" applyFill="1" applyBorder="1" applyAlignment="1">
      <alignment horizontal="left" vertical="center"/>
    </xf>
    <xf numFmtId="38" fontId="8" fillId="0" borderId="0" xfId="1" applyFont="1" applyFill="1" applyAlignment="1">
      <alignment horizontal="right" vertical="center"/>
    </xf>
    <xf numFmtId="38" fontId="8" fillId="0" borderId="29" xfId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/>
    </xf>
    <xf numFmtId="38" fontId="5" fillId="0" borderId="5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7" fontId="16" fillId="0" borderId="5" xfId="0" applyNumberFormat="1" applyFont="1" applyBorder="1" applyAlignment="1">
      <alignment horizontal="center" vertical="center"/>
    </xf>
    <xf numFmtId="177" fontId="16" fillId="0" borderId="2" xfId="0" applyNumberFormat="1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1" fillId="0" borderId="29" xfId="0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24" fillId="0" borderId="42" xfId="2" applyFont="1" applyBorder="1" applyAlignment="1">
      <alignment horizontal="center" vertical="center"/>
    </xf>
    <xf numFmtId="0" fontId="24" fillId="0" borderId="43" xfId="2" applyFont="1" applyBorder="1" applyAlignment="1">
      <alignment horizontal="center" vertical="center"/>
    </xf>
    <xf numFmtId="0" fontId="24" fillId="0" borderId="44" xfId="2" applyFont="1" applyBorder="1" applyAlignment="1">
      <alignment horizontal="center" vertical="center"/>
    </xf>
    <xf numFmtId="38" fontId="24" fillId="41" borderId="253" xfId="1" applyFont="1" applyFill="1" applyBorder="1" applyAlignment="1">
      <alignment horizontal="center" vertical="center" textRotation="255"/>
    </xf>
    <xf numFmtId="38" fontId="24" fillId="41" borderId="254" xfId="1" applyFont="1" applyFill="1" applyBorder="1" applyAlignment="1">
      <alignment horizontal="center" vertical="center" textRotation="255"/>
    </xf>
    <xf numFmtId="38" fontId="24" fillId="41" borderId="255" xfId="1" applyFont="1" applyFill="1" applyBorder="1" applyAlignment="1">
      <alignment horizontal="center" vertical="center" textRotation="255"/>
    </xf>
    <xf numFmtId="38" fontId="24" fillId="52" borderId="253" xfId="1" applyFont="1" applyFill="1" applyBorder="1" applyAlignment="1">
      <alignment horizontal="center" vertical="center" textRotation="255"/>
    </xf>
    <xf numFmtId="38" fontId="24" fillId="52" borderId="254" xfId="1" applyFont="1" applyFill="1" applyBorder="1" applyAlignment="1">
      <alignment horizontal="center" vertical="center" textRotation="255"/>
    </xf>
    <xf numFmtId="38" fontId="24" fillId="52" borderId="255" xfId="1" applyFont="1" applyFill="1" applyBorder="1" applyAlignment="1">
      <alignment horizontal="center" vertical="center" textRotation="255"/>
    </xf>
    <xf numFmtId="0" fontId="24" fillId="52" borderId="253" xfId="2" applyFont="1" applyFill="1" applyBorder="1" applyAlignment="1">
      <alignment horizontal="center" vertical="center" textRotation="255"/>
    </xf>
    <xf numFmtId="0" fontId="24" fillId="52" borderId="254" xfId="2" applyFont="1" applyFill="1" applyBorder="1" applyAlignment="1">
      <alignment horizontal="center" vertical="center" textRotation="255"/>
    </xf>
    <xf numFmtId="0" fontId="24" fillId="52" borderId="255" xfId="2" applyFont="1" applyFill="1" applyBorder="1" applyAlignment="1">
      <alignment horizontal="center" vertical="center" textRotation="255"/>
    </xf>
    <xf numFmtId="0" fontId="24" fillId="41" borderId="253" xfId="2" applyFont="1" applyFill="1" applyBorder="1" applyAlignment="1">
      <alignment horizontal="center" vertical="center" textRotation="255"/>
    </xf>
    <xf numFmtId="0" fontId="24" fillId="41" borderId="254" xfId="2" applyFont="1" applyFill="1" applyBorder="1" applyAlignment="1">
      <alignment horizontal="center" vertical="center" textRotation="255"/>
    </xf>
    <xf numFmtId="0" fontId="24" fillId="41" borderId="255" xfId="2" applyFont="1" applyFill="1" applyBorder="1" applyAlignment="1">
      <alignment horizontal="center" vertical="center" textRotation="255"/>
    </xf>
    <xf numFmtId="0" fontId="25" fillId="0" borderId="42" xfId="2" applyFont="1" applyBorder="1" applyAlignment="1">
      <alignment horizontal="center" vertical="center"/>
    </xf>
    <xf numFmtId="0" fontId="25" fillId="0" borderId="43" xfId="2" applyFont="1" applyBorder="1" applyAlignment="1">
      <alignment horizontal="center" vertical="center"/>
    </xf>
    <xf numFmtId="0" fontId="25" fillId="0" borderId="44" xfId="2" applyFont="1" applyBorder="1" applyAlignment="1">
      <alignment horizontal="center" vertical="center"/>
    </xf>
    <xf numFmtId="0" fontId="48" fillId="40" borderId="37" xfId="5" applyFont="1" applyFill="1" applyBorder="1" applyAlignment="1">
      <alignment horizontal="center" vertical="center" wrapText="1"/>
    </xf>
    <xf numFmtId="0" fontId="48" fillId="40" borderId="38" xfId="5" applyFont="1" applyFill="1" applyBorder="1" applyAlignment="1">
      <alignment horizontal="center" vertical="center" wrapText="1"/>
    </xf>
    <xf numFmtId="0" fontId="48" fillId="40" borderId="42" xfId="5" applyFont="1" applyFill="1" applyBorder="1" applyAlignment="1">
      <alignment horizontal="center" vertical="center" wrapText="1"/>
    </xf>
    <xf numFmtId="0" fontId="48" fillId="40" borderId="43" xfId="5" applyFont="1" applyFill="1" applyBorder="1" applyAlignment="1">
      <alignment horizontal="center" vertical="center" wrapText="1"/>
    </xf>
    <xf numFmtId="185" fontId="56" fillId="40" borderId="38" xfId="5" applyNumberFormat="1" applyFont="1" applyFill="1" applyBorder="1" applyAlignment="1">
      <alignment horizontal="center" vertical="center"/>
    </xf>
    <xf numFmtId="185" fontId="56" fillId="40" borderId="43" xfId="5" applyNumberFormat="1" applyFont="1" applyFill="1" applyBorder="1" applyAlignment="1">
      <alignment horizontal="center" vertical="center"/>
    </xf>
    <xf numFmtId="188" fontId="56" fillId="0" borderId="20" xfId="5" applyNumberFormat="1" applyFont="1" applyBorder="1" applyAlignment="1">
      <alignment horizontal="center" vertical="center"/>
    </xf>
    <xf numFmtId="0" fontId="32" fillId="0" borderId="30" xfId="5" applyFont="1" applyBorder="1" applyAlignment="1">
      <alignment horizontal="center" vertical="center" shrinkToFit="1"/>
    </xf>
    <xf numFmtId="0" fontId="32" fillId="0" borderId="151" xfId="5" applyFont="1" applyBorder="1" applyAlignment="1">
      <alignment horizontal="center" vertical="center" shrinkToFit="1"/>
    </xf>
    <xf numFmtId="0" fontId="32" fillId="0" borderId="169" xfId="5" applyFont="1" applyBorder="1" applyAlignment="1">
      <alignment horizontal="center" vertical="center" shrinkToFit="1"/>
    </xf>
    <xf numFmtId="0" fontId="32" fillId="0" borderId="82" xfId="5" applyFont="1" applyBorder="1" applyAlignment="1">
      <alignment horizontal="center" vertical="center" shrinkToFit="1"/>
    </xf>
    <xf numFmtId="0" fontId="32" fillId="0" borderId="87" xfId="5" applyFont="1" applyBorder="1" applyAlignment="1">
      <alignment horizontal="center" vertical="center" shrinkToFit="1"/>
    </xf>
    <xf numFmtId="0" fontId="32" fillId="0" borderId="83" xfId="5" applyFont="1" applyBorder="1" applyAlignment="1">
      <alignment horizontal="center" vertical="center" shrinkToFit="1"/>
    </xf>
    <xf numFmtId="0" fontId="32" fillId="0" borderId="84" xfId="5" applyFont="1" applyBorder="1" applyAlignment="1">
      <alignment horizontal="center" vertical="center" shrinkToFit="1"/>
    </xf>
    <xf numFmtId="0" fontId="32" fillId="0" borderId="88" xfId="5" applyFont="1" applyBorder="1" applyAlignment="1">
      <alignment horizontal="center" vertical="center" shrinkToFit="1"/>
    </xf>
    <xf numFmtId="0" fontId="32" fillId="0" borderId="85" xfId="5" applyFont="1" applyBorder="1" applyAlignment="1">
      <alignment horizontal="center" vertical="center" shrinkToFit="1"/>
    </xf>
    <xf numFmtId="0" fontId="51" fillId="6" borderId="178" xfId="5" applyFont="1" applyFill="1" applyBorder="1" applyAlignment="1">
      <alignment horizontal="left" vertical="center" shrinkToFit="1"/>
    </xf>
    <xf numFmtId="0" fontId="51" fillId="6" borderId="29" xfId="5" applyFont="1" applyFill="1" applyBorder="1" applyAlignment="1">
      <alignment horizontal="left" vertical="center" shrinkToFit="1"/>
    </xf>
    <xf numFmtId="38" fontId="51" fillId="6" borderId="151" xfId="5" applyNumberFormat="1" applyFont="1" applyFill="1" applyBorder="1" applyAlignment="1">
      <alignment horizontal="center" vertical="center" shrinkToFit="1"/>
    </xf>
    <xf numFmtId="38" fontId="51" fillId="6" borderId="177" xfId="5" applyNumberFormat="1" applyFont="1" applyFill="1" applyBorder="1" applyAlignment="1">
      <alignment horizontal="center" vertical="center" shrinkToFit="1"/>
    </xf>
    <xf numFmtId="38" fontId="51" fillId="6" borderId="0" xfId="5" applyNumberFormat="1" applyFont="1" applyFill="1" applyAlignment="1">
      <alignment horizontal="center" vertical="center" shrinkToFit="1"/>
    </xf>
    <xf numFmtId="38" fontId="51" fillId="6" borderId="179" xfId="5" applyNumberFormat="1" applyFont="1" applyFill="1" applyBorder="1" applyAlignment="1">
      <alignment horizontal="center" vertical="center" shrinkToFit="1"/>
    </xf>
    <xf numFmtId="185" fontId="56" fillId="40" borderId="39" xfId="5" applyNumberFormat="1" applyFont="1" applyFill="1" applyBorder="1" applyAlignment="1">
      <alignment horizontal="center" vertical="center"/>
    </xf>
    <xf numFmtId="185" fontId="56" fillId="40" borderId="44" xfId="5" applyNumberFormat="1" applyFont="1" applyFill="1" applyBorder="1" applyAlignment="1">
      <alignment horizontal="center" vertical="center"/>
    </xf>
    <xf numFmtId="186" fontId="48" fillId="0" borderId="76" xfId="5" applyNumberFormat="1" applyFont="1" applyBorder="1" applyAlignment="1">
      <alignment horizontal="center" vertical="center" shrinkToFit="1"/>
    </xf>
    <xf numFmtId="186" fontId="48" fillId="0" borderId="77" xfId="5" applyNumberFormat="1" applyFont="1" applyBorder="1" applyAlignment="1">
      <alignment horizontal="center" vertical="center" shrinkToFit="1"/>
    </xf>
    <xf numFmtId="0" fontId="49" fillId="41" borderId="176" xfId="5" applyFont="1" applyFill="1" applyBorder="1" applyAlignment="1">
      <alignment horizontal="center" vertical="center" shrinkToFit="1"/>
    </xf>
    <xf numFmtId="0" fontId="49" fillId="41" borderId="151" xfId="5" applyFont="1" applyFill="1" applyBorder="1" applyAlignment="1">
      <alignment horizontal="center" vertical="center" shrinkToFit="1"/>
    </xf>
    <xf numFmtId="0" fontId="49" fillId="41" borderId="178" xfId="5" applyFont="1" applyFill="1" applyBorder="1" applyAlignment="1">
      <alignment horizontal="center" vertical="center" shrinkToFit="1"/>
    </xf>
    <xf numFmtId="0" fontId="49" fillId="41" borderId="0" xfId="5" applyFont="1" applyFill="1" applyAlignment="1">
      <alignment horizontal="center" vertical="center" shrinkToFit="1"/>
    </xf>
    <xf numFmtId="0" fontId="49" fillId="41" borderId="155" xfId="5" applyFont="1" applyFill="1" applyBorder="1" applyAlignment="1">
      <alignment horizontal="center" vertical="center" shrinkToFit="1"/>
    </xf>
    <xf numFmtId="0" fontId="49" fillId="41" borderId="156" xfId="5" applyFont="1" applyFill="1" applyBorder="1" applyAlignment="1">
      <alignment horizontal="center" vertical="center" shrinkToFit="1"/>
    </xf>
    <xf numFmtId="38" fontId="49" fillId="41" borderId="151" xfId="5" applyNumberFormat="1" applyFont="1" applyFill="1" applyBorder="1" applyAlignment="1">
      <alignment horizontal="center" vertical="center" shrinkToFit="1"/>
    </xf>
    <xf numFmtId="0" fontId="49" fillId="41" borderId="177" xfId="5" applyFont="1" applyFill="1" applyBorder="1" applyAlignment="1">
      <alignment horizontal="center" vertical="center" shrinkToFit="1"/>
    </xf>
    <xf numFmtId="0" fontId="49" fillId="41" borderId="179" xfId="5" applyFont="1" applyFill="1" applyBorder="1" applyAlignment="1">
      <alignment horizontal="center" vertical="center" shrinkToFit="1"/>
    </xf>
    <xf numFmtId="0" fontId="49" fillId="41" borderId="157" xfId="5" applyFont="1" applyFill="1" applyBorder="1" applyAlignment="1">
      <alignment horizontal="center" vertical="center" shrinkToFit="1"/>
    </xf>
    <xf numFmtId="181" fontId="35" fillId="21" borderId="160" xfId="5" applyNumberFormat="1" applyFont="1" applyFill="1" applyBorder="1" applyAlignment="1">
      <alignment horizontal="center" vertical="center" wrapText="1"/>
    </xf>
    <xf numFmtId="181" fontId="35" fillId="21" borderId="0" xfId="5" applyNumberFormat="1" applyFont="1" applyFill="1" applyAlignment="1">
      <alignment horizontal="center" vertical="center" wrapText="1"/>
    </xf>
    <xf numFmtId="181" fontId="35" fillId="21" borderId="215" xfId="5" applyNumberFormat="1" applyFont="1" applyFill="1" applyBorder="1" applyAlignment="1">
      <alignment horizontal="center" vertical="center" wrapText="1"/>
    </xf>
    <xf numFmtId="181" fontId="35" fillId="21" borderId="216" xfId="5" applyNumberFormat="1" applyFont="1" applyFill="1" applyBorder="1" applyAlignment="1">
      <alignment horizontal="center" vertical="center" wrapText="1"/>
    </xf>
    <xf numFmtId="185" fontId="49" fillId="21" borderId="0" xfId="5" applyNumberFormat="1" applyFont="1" applyFill="1" applyAlignment="1">
      <alignment horizontal="center" vertical="center" shrinkToFit="1"/>
    </xf>
    <xf numFmtId="185" fontId="49" fillId="21" borderId="161" xfId="5" applyNumberFormat="1" applyFont="1" applyFill="1" applyBorder="1" applyAlignment="1">
      <alignment horizontal="center" vertical="center" shrinkToFit="1"/>
    </xf>
    <xf numFmtId="185" fontId="49" fillId="21" borderId="216" xfId="5" applyNumberFormat="1" applyFont="1" applyFill="1" applyBorder="1" applyAlignment="1">
      <alignment horizontal="center" vertical="center" shrinkToFit="1"/>
    </xf>
    <xf numFmtId="185" fontId="49" fillId="21" borderId="217" xfId="5" applyNumberFormat="1" applyFont="1" applyFill="1" applyBorder="1" applyAlignment="1">
      <alignment horizontal="center" vertical="center" shrinkToFit="1"/>
    </xf>
    <xf numFmtId="38" fontId="48" fillId="0" borderId="30" xfId="5" applyNumberFormat="1" applyFont="1" applyBorder="1" applyAlignment="1">
      <alignment horizontal="right" vertical="center" indent="1" shrinkToFit="1"/>
    </xf>
    <xf numFmtId="38" fontId="48" fillId="0" borderId="7" xfId="5" applyNumberFormat="1" applyFont="1" applyBorder="1" applyAlignment="1">
      <alignment horizontal="right" vertical="center" indent="1" shrinkToFit="1"/>
    </xf>
    <xf numFmtId="38" fontId="48" fillId="0" borderId="31" xfId="5" applyNumberFormat="1" applyFont="1" applyBorder="1" applyAlignment="1">
      <alignment horizontal="right" vertical="center" indent="1" shrinkToFit="1"/>
    </xf>
    <xf numFmtId="38" fontId="48" fillId="0" borderId="29" xfId="5" applyNumberFormat="1" applyFont="1" applyBorder="1" applyAlignment="1">
      <alignment horizontal="right" vertical="center" indent="1" shrinkToFit="1"/>
    </xf>
    <xf numFmtId="38" fontId="48" fillId="0" borderId="102" xfId="5" applyNumberFormat="1" applyFont="1" applyBorder="1" applyAlignment="1">
      <alignment horizontal="right" vertical="center" indent="1" shrinkToFit="1"/>
    </xf>
    <xf numFmtId="38" fontId="48" fillId="0" borderId="101" xfId="5" applyNumberFormat="1" applyFont="1" applyBorder="1" applyAlignment="1">
      <alignment horizontal="right" vertical="center" indent="1" shrinkToFit="1"/>
    </xf>
    <xf numFmtId="0" fontId="36" fillId="11" borderId="130" xfId="5" applyFont="1" applyFill="1" applyBorder="1" applyAlignment="1">
      <alignment horizontal="center" vertical="center" wrapText="1" shrinkToFit="1"/>
    </xf>
    <xf numFmtId="0" fontId="36" fillId="11" borderId="5" xfId="5" applyFont="1" applyFill="1" applyBorder="1" applyAlignment="1">
      <alignment horizontal="center" vertical="center" wrapText="1" shrinkToFit="1"/>
    </xf>
    <xf numFmtId="0" fontId="41" fillId="12" borderId="129" xfId="5" applyFont="1" applyFill="1" applyBorder="1" applyAlignment="1">
      <alignment horizontal="center" vertical="center" wrapText="1" shrinkToFit="1"/>
    </xf>
    <xf numFmtId="0" fontId="41" fillId="11" borderId="128" xfId="5" applyFont="1" applyFill="1" applyBorder="1" applyAlignment="1">
      <alignment horizontal="center" vertical="center" wrapText="1" shrinkToFit="1"/>
    </xf>
    <xf numFmtId="0" fontId="41" fillId="11" borderId="129" xfId="5" applyFont="1" applyFill="1" applyBorder="1" applyAlignment="1">
      <alignment horizontal="center" vertical="center" wrapText="1" shrinkToFit="1"/>
    </xf>
    <xf numFmtId="0" fontId="36" fillId="12" borderId="5" xfId="5" applyFont="1" applyFill="1" applyBorder="1" applyAlignment="1">
      <alignment horizontal="center" vertical="center" wrapText="1" shrinkToFit="1"/>
    </xf>
    <xf numFmtId="0" fontId="41" fillId="34" borderId="103" xfId="5" applyFont="1" applyFill="1" applyBorder="1" applyAlignment="1">
      <alignment horizontal="center" vertical="center" wrapText="1" shrinkToFit="1"/>
    </xf>
    <xf numFmtId="0" fontId="41" fillId="34" borderId="93" xfId="5" applyFont="1" applyFill="1" applyBorder="1" applyAlignment="1">
      <alignment horizontal="center" vertical="center" wrapText="1" shrinkToFit="1"/>
    </xf>
    <xf numFmtId="0" fontId="41" fillId="34" borderId="89" xfId="5" applyFont="1" applyFill="1" applyBorder="1" applyAlignment="1">
      <alignment horizontal="center" vertical="center" wrapText="1" shrinkToFit="1"/>
    </xf>
    <xf numFmtId="0" fontId="41" fillId="34" borderId="0" xfId="5" applyFont="1" applyFill="1" applyAlignment="1">
      <alignment horizontal="center" vertical="center" wrapText="1" shrinkToFit="1"/>
    </xf>
    <xf numFmtId="0" fontId="41" fillId="34" borderId="90" xfId="5" applyFont="1" applyFill="1" applyBorder="1" applyAlignment="1">
      <alignment horizontal="center" vertical="center" wrapText="1" shrinkToFit="1"/>
    </xf>
    <xf numFmtId="0" fontId="41" fillId="34" borderId="91" xfId="5" applyFont="1" applyFill="1" applyBorder="1" applyAlignment="1">
      <alignment horizontal="center" vertical="center" wrapText="1" shrinkToFit="1"/>
    </xf>
    <xf numFmtId="41" fontId="49" fillId="34" borderId="127" xfId="5" applyNumberFormat="1" applyFont="1" applyFill="1" applyBorder="1" applyAlignment="1">
      <alignment horizontal="center" vertical="center" shrinkToFit="1"/>
    </xf>
    <xf numFmtId="0" fontId="49" fillId="34" borderId="127" xfId="5" applyFont="1" applyFill="1" applyBorder="1" applyAlignment="1">
      <alignment horizontal="center" vertical="center" shrinkToFit="1"/>
    </xf>
    <xf numFmtId="0" fontId="49" fillId="34" borderId="126" xfId="5" applyFont="1" applyFill="1" applyBorder="1" applyAlignment="1">
      <alignment horizontal="center" vertical="center" shrinkToFit="1"/>
    </xf>
    <xf numFmtId="41" fontId="48" fillId="11" borderId="45" xfId="5" applyNumberFormat="1" applyFont="1" applyFill="1" applyBorder="1" applyAlignment="1">
      <alignment horizontal="right" vertical="center" indent="1" shrinkToFit="1"/>
    </xf>
    <xf numFmtId="41" fontId="48" fillId="11" borderId="1" xfId="5" applyNumberFormat="1" applyFont="1" applyFill="1" applyBorder="1" applyAlignment="1">
      <alignment horizontal="right" vertical="center" indent="1" shrinkToFit="1"/>
    </xf>
    <xf numFmtId="41" fontId="48" fillId="12" borderId="1" xfId="5" applyNumberFormat="1" applyFont="1" applyFill="1" applyBorder="1" applyAlignment="1">
      <alignment horizontal="right" vertical="center" indent="1" shrinkToFit="1"/>
    </xf>
    <xf numFmtId="0" fontId="38" fillId="20" borderId="9" xfId="5" applyFont="1" applyFill="1" applyBorder="1" applyAlignment="1">
      <alignment horizontal="center" vertical="center" shrinkToFit="1"/>
    </xf>
    <xf numFmtId="0" fontId="38" fillId="20" borderId="67" xfId="5" applyFont="1" applyFill="1" applyBorder="1" applyAlignment="1">
      <alignment horizontal="center" vertical="center" shrinkToFit="1"/>
    </xf>
    <xf numFmtId="0" fontId="41" fillId="27" borderId="57" xfId="5" applyFont="1" applyFill="1" applyBorder="1" applyAlignment="1">
      <alignment horizontal="center" vertical="center" wrapText="1"/>
    </xf>
    <xf numFmtId="0" fontId="41" fillId="27" borderId="62" xfId="5" applyFont="1" applyFill="1" applyBorder="1" applyAlignment="1">
      <alignment horizontal="center" vertical="center"/>
    </xf>
    <xf numFmtId="0" fontId="41" fillId="27" borderId="56" xfId="5" applyFont="1" applyFill="1" applyBorder="1" applyAlignment="1">
      <alignment horizontal="center" vertical="center"/>
    </xf>
    <xf numFmtId="0" fontId="41" fillId="27" borderId="0" xfId="5" applyFont="1" applyFill="1" applyAlignment="1">
      <alignment horizontal="center" vertical="center"/>
    </xf>
    <xf numFmtId="0" fontId="41" fillId="27" borderId="53" xfId="5" applyFont="1" applyFill="1" applyBorder="1" applyAlignment="1">
      <alignment horizontal="center" vertical="center"/>
    </xf>
    <xf numFmtId="0" fontId="41" fillId="27" borderId="63" xfId="5" applyFont="1" applyFill="1" applyBorder="1" applyAlignment="1">
      <alignment horizontal="center" vertical="center"/>
    </xf>
    <xf numFmtId="185" fontId="49" fillId="27" borderId="62" xfId="5" applyNumberFormat="1" applyFont="1" applyFill="1" applyBorder="1" applyAlignment="1">
      <alignment horizontal="center" vertical="center" shrinkToFit="1"/>
    </xf>
    <xf numFmtId="185" fontId="49" fillId="27" borderId="52" xfId="5" applyNumberFormat="1" applyFont="1" applyFill="1" applyBorder="1" applyAlignment="1">
      <alignment horizontal="center" vertical="center" shrinkToFit="1"/>
    </xf>
    <xf numFmtId="185" fontId="49" fillId="27" borderId="0" xfId="5" applyNumberFormat="1" applyFont="1" applyFill="1" applyAlignment="1">
      <alignment horizontal="center" vertical="center" shrinkToFit="1"/>
    </xf>
    <xf numFmtId="185" fontId="49" fillId="27" borderId="58" xfId="5" applyNumberFormat="1" applyFont="1" applyFill="1" applyBorder="1" applyAlignment="1">
      <alignment horizontal="center" vertical="center" shrinkToFit="1"/>
    </xf>
    <xf numFmtId="185" fontId="49" fillId="27" borderId="63" xfId="5" applyNumberFormat="1" applyFont="1" applyFill="1" applyBorder="1" applyAlignment="1">
      <alignment horizontal="center" vertical="center" shrinkToFit="1"/>
    </xf>
    <xf numFmtId="185" fontId="49" fillId="27" borderId="54" xfId="5" applyNumberFormat="1" applyFont="1" applyFill="1" applyBorder="1" applyAlignment="1">
      <alignment horizontal="center" vertical="center" shrinkToFit="1"/>
    </xf>
    <xf numFmtId="182" fontId="49" fillId="12" borderId="4" xfId="1" applyNumberFormat="1" applyFont="1" applyFill="1" applyBorder="1" applyAlignment="1">
      <alignment horizontal="right" vertical="center" indent="1" shrinkToFit="1"/>
    </xf>
    <xf numFmtId="182" fontId="49" fillId="12" borderId="1" xfId="1" applyNumberFormat="1" applyFont="1" applyFill="1" applyBorder="1" applyAlignment="1">
      <alignment horizontal="right" vertical="center" indent="1" shrinkToFit="1"/>
    </xf>
    <xf numFmtId="0" fontId="32" fillId="0" borderId="22" xfId="5" applyFont="1" applyBorder="1" applyAlignment="1">
      <alignment horizontal="center" vertical="center" shrinkToFit="1"/>
    </xf>
    <xf numFmtId="0" fontId="32" fillId="0" borderId="3" xfId="5" applyFont="1" applyBorder="1" applyAlignment="1">
      <alignment horizontal="center" vertical="center" shrinkToFit="1"/>
    </xf>
    <xf numFmtId="0" fontId="32" fillId="0" borderId="8" xfId="5" applyFont="1" applyBorder="1" applyAlignment="1">
      <alignment horizontal="center" vertical="center" shrinkToFit="1"/>
    </xf>
    <xf numFmtId="182" fontId="49" fillId="11" borderId="8" xfId="1" applyNumberFormat="1" applyFont="1" applyFill="1" applyBorder="1" applyAlignment="1">
      <alignment horizontal="right" vertical="center" indent="1" shrinkToFit="1"/>
    </xf>
    <xf numFmtId="182" fontId="49" fillId="11" borderId="45" xfId="1" applyNumberFormat="1" applyFont="1" applyFill="1" applyBorder="1" applyAlignment="1">
      <alignment horizontal="right" vertical="center" indent="1" shrinkToFit="1"/>
    </xf>
    <xf numFmtId="182" fontId="49" fillId="11" borderId="4" xfId="1" applyNumberFormat="1" applyFont="1" applyFill="1" applyBorder="1" applyAlignment="1">
      <alignment horizontal="right" vertical="center" indent="1" shrinkToFit="1"/>
    </xf>
    <xf numFmtId="182" fontId="49" fillId="11" borderId="1" xfId="1" applyNumberFormat="1" applyFont="1" applyFill="1" applyBorder="1" applyAlignment="1">
      <alignment horizontal="right" vertical="center" indent="1" shrinkToFit="1"/>
    </xf>
    <xf numFmtId="0" fontId="38" fillId="20" borderId="86" xfId="5" applyFont="1" applyFill="1" applyBorder="1" applyAlignment="1">
      <alignment horizontal="center" vertical="center" shrinkToFit="1"/>
    </xf>
    <xf numFmtId="0" fontId="38" fillId="20" borderId="45" xfId="5" applyFont="1" applyFill="1" applyBorder="1" applyAlignment="1">
      <alignment horizontal="center" vertical="center" shrinkToFit="1"/>
    </xf>
    <xf numFmtId="182" fontId="49" fillId="0" borderId="4" xfId="1" applyNumberFormat="1" applyFont="1" applyFill="1" applyBorder="1" applyAlignment="1">
      <alignment horizontal="right" vertical="center" indent="1" shrinkToFit="1"/>
    </xf>
    <xf numFmtId="182" fontId="49" fillId="0" borderId="1" xfId="1" applyNumberFormat="1" applyFont="1" applyFill="1" applyBorder="1" applyAlignment="1">
      <alignment horizontal="right" vertical="center" indent="1" shrinkToFit="1"/>
    </xf>
    <xf numFmtId="6" fontId="53" fillId="0" borderId="0" xfId="5" applyNumberFormat="1" applyFont="1" applyAlignment="1">
      <alignment horizontal="center" vertical="center" shrinkToFit="1"/>
    </xf>
    <xf numFmtId="0" fontId="33" fillId="0" borderId="0" xfId="5" applyFont="1" applyAlignment="1">
      <alignment horizontal="center"/>
    </xf>
    <xf numFmtId="0" fontId="48" fillId="20" borderId="74" xfId="5" applyFont="1" applyFill="1" applyBorder="1" applyAlignment="1">
      <alignment horizontal="center" vertical="center" shrinkToFit="1"/>
    </xf>
    <xf numFmtId="0" fontId="48" fillId="20" borderId="78" xfId="5" applyFont="1" applyFill="1" applyBorder="1" applyAlignment="1">
      <alignment horizontal="center" vertical="center" shrinkToFit="1"/>
    </xf>
    <xf numFmtId="0" fontId="48" fillId="20" borderId="80" xfId="5" applyFont="1" applyFill="1" applyBorder="1" applyAlignment="1">
      <alignment horizontal="center" vertical="center" shrinkToFit="1"/>
    </xf>
    <xf numFmtId="0" fontId="48" fillId="20" borderId="97" xfId="5" applyFont="1" applyFill="1" applyBorder="1" applyAlignment="1">
      <alignment horizontal="center" vertical="center" shrinkToFit="1"/>
    </xf>
    <xf numFmtId="0" fontId="48" fillId="20" borderId="98" xfId="5" applyFont="1" applyFill="1" applyBorder="1" applyAlignment="1">
      <alignment horizontal="center" vertical="center" shrinkToFit="1"/>
    </xf>
    <xf numFmtId="0" fontId="48" fillId="20" borderId="99" xfId="5" applyFont="1" applyFill="1" applyBorder="1" applyAlignment="1">
      <alignment horizontal="center" vertical="center" shrinkToFit="1"/>
    </xf>
    <xf numFmtId="0" fontId="34" fillId="0" borderId="0" xfId="5" applyFont="1" applyAlignment="1">
      <alignment horizontal="center" vertical="center" shrinkToFit="1"/>
    </xf>
    <xf numFmtId="0" fontId="50" fillId="0" borderId="0" xfId="5" applyFont="1" applyAlignment="1">
      <alignment horizontal="center" vertical="center"/>
    </xf>
    <xf numFmtId="0" fontId="49" fillId="6" borderId="176" xfId="5" applyFont="1" applyFill="1" applyBorder="1" applyAlignment="1">
      <alignment horizontal="center" vertical="center" shrinkToFit="1"/>
    </xf>
    <xf numFmtId="0" fontId="49" fillId="6" borderId="169" xfId="5" applyFont="1" applyFill="1" applyBorder="1" applyAlignment="1">
      <alignment horizontal="center" vertical="center" shrinkToFit="1"/>
    </xf>
    <xf numFmtId="0" fontId="49" fillId="6" borderId="178" xfId="5" applyFont="1" applyFill="1" applyBorder="1" applyAlignment="1">
      <alignment horizontal="center" vertical="center" shrinkToFit="1"/>
    </xf>
    <xf numFmtId="0" fontId="49" fillId="6" borderId="29" xfId="5" applyFont="1" applyFill="1" applyBorder="1" applyAlignment="1">
      <alignment horizontal="center" vertical="center" shrinkToFit="1"/>
    </xf>
    <xf numFmtId="0" fontId="51" fillId="6" borderId="176" xfId="5" applyFont="1" applyFill="1" applyBorder="1" applyAlignment="1">
      <alignment horizontal="center" vertical="center" shrinkToFit="1"/>
    </xf>
    <xf numFmtId="0" fontId="51" fillId="6" borderId="169" xfId="5" applyFont="1" applyFill="1" applyBorder="1" applyAlignment="1">
      <alignment horizontal="center" vertical="center" shrinkToFit="1"/>
    </xf>
    <xf numFmtId="0" fontId="51" fillId="6" borderId="178" xfId="5" applyFont="1" applyFill="1" applyBorder="1" applyAlignment="1">
      <alignment horizontal="center" vertical="center" shrinkToFit="1"/>
    </xf>
    <xf numFmtId="0" fontId="51" fillId="6" borderId="29" xfId="5" applyFont="1" applyFill="1" applyBorder="1" applyAlignment="1">
      <alignment horizontal="center" vertical="center" shrinkToFit="1"/>
    </xf>
    <xf numFmtId="41" fontId="35" fillId="12" borderId="1" xfId="5" applyNumberFormat="1" applyFont="1" applyFill="1" applyBorder="1" applyAlignment="1">
      <alignment horizontal="center" vertical="center"/>
    </xf>
    <xf numFmtId="182" fontId="49" fillId="34" borderId="93" xfId="1" applyNumberFormat="1" applyFont="1" applyFill="1" applyBorder="1" applyAlignment="1">
      <alignment horizontal="right" vertical="center" indent="1" shrinkToFit="1"/>
    </xf>
    <xf numFmtId="182" fontId="49" fillId="34" borderId="94" xfId="1" applyNumberFormat="1" applyFont="1" applyFill="1" applyBorder="1" applyAlignment="1">
      <alignment horizontal="right" vertical="center" indent="1" shrinkToFit="1"/>
    </xf>
    <xf numFmtId="182" fontId="49" fillId="34" borderId="91" xfId="1" applyNumberFormat="1" applyFont="1" applyFill="1" applyBorder="1" applyAlignment="1">
      <alignment horizontal="right" vertical="center" indent="1" shrinkToFit="1"/>
    </xf>
    <xf numFmtId="182" fontId="49" fillId="34" borderId="92" xfId="1" applyNumberFormat="1" applyFont="1" applyFill="1" applyBorder="1" applyAlignment="1">
      <alignment horizontal="right" vertical="center" indent="1" shrinkToFit="1"/>
    </xf>
    <xf numFmtId="41" fontId="35" fillId="11" borderId="45" xfId="5" applyNumberFormat="1" applyFont="1" applyFill="1" applyBorder="1" applyAlignment="1">
      <alignment horizontal="center" vertical="center"/>
    </xf>
    <xf numFmtId="41" fontId="35" fillId="11" borderId="1" xfId="5" applyNumberFormat="1" applyFont="1" applyFill="1" applyBorder="1" applyAlignment="1">
      <alignment horizontal="center" vertical="center"/>
    </xf>
    <xf numFmtId="41" fontId="35" fillId="0" borderId="1" xfId="5" applyNumberFormat="1" applyFont="1" applyBorder="1" applyAlignment="1">
      <alignment horizontal="center" vertical="center"/>
    </xf>
    <xf numFmtId="185" fontId="48" fillId="0" borderId="84" xfId="5" applyNumberFormat="1" applyFont="1" applyBorder="1" applyAlignment="1">
      <alignment horizontal="right" vertical="center" shrinkToFit="1"/>
    </xf>
    <xf numFmtId="185" fontId="48" fillId="0" borderId="136" xfId="5" applyNumberFormat="1" applyFont="1" applyBorder="1" applyAlignment="1">
      <alignment horizontal="right" vertical="center" shrinkToFit="1"/>
    </xf>
    <xf numFmtId="185" fontId="48" fillId="0" borderId="82" xfId="5" applyNumberFormat="1" applyFont="1" applyBorder="1" applyAlignment="1">
      <alignment horizontal="right" vertical="center" shrinkToFit="1"/>
    </xf>
    <xf numFmtId="185" fontId="48" fillId="0" borderId="135" xfId="5" applyNumberFormat="1" applyFont="1" applyBorder="1" applyAlignment="1">
      <alignment horizontal="right" vertical="center" shrinkToFit="1"/>
    </xf>
    <xf numFmtId="0" fontId="37" fillId="6" borderId="178" xfId="5" applyFont="1" applyFill="1" applyBorder="1" applyAlignment="1">
      <alignment horizontal="left" vertical="center" wrapText="1" shrinkToFit="1"/>
    </xf>
    <xf numFmtId="0" fontId="37" fillId="6" borderId="29" xfId="5" applyFont="1" applyFill="1" applyBorder="1" applyAlignment="1">
      <alignment horizontal="left" vertical="center" shrinkToFit="1"/>
    </xf>
    <xf numFmtId="0" fontId="37" fillId="6" borderId="178" xfId="5" applyFont="1" applyFill="1" applyBorder="1" applyAlignment="1">
      <alignment horizontal="left" vertical="center" shrinkToFit="1"/>
    </xf>
    <xf numFmtId="0" fontId="49" fillId="20" borderId="132" xfId="5" applyFont="1" applyFill="1" applyBorder="1" applyAlignment="1">
      <alignment horizontal="center" vertical="center" shrinkToFit="1"/>
    </xf>
    <xf numFmtId="0" fontId="49" fillId="20" borderId="134" xfId="5" applyFont="1" applyFill="1" applyBorder="1" applyAlignment="1">
      <alignment horizontal="center" vertical="center" shrinkToFit="1"/>
    </xf>
    <xf numFmtId="0" fontId="49" fillId="20" borderId="137" xfId="5" applyFont="1" applyFill="1" applyBorder="1" applyAlignment="1">
      <alignment horizontal="center" vertical="center" shrinkToFit="1"/>
    </xf>
    <xf numFmtId="41" fontId="35" fillId="0" borderId="126" xfId="5" applyNumberFormat="1" applyFont="1" applyBorder="1" applyAlignment="1">
      <alignment horizontal="center" vertical="center"/>
    </xf>
    <xf numFmtId="0" fontId="49" fillId="20" borderId="56" xfId="5" applyFont="1" applyFill="1" applyBorder="1" applyAlignment="1">
      <alignment horizontal="center" vertical="center" shrinkToFit="1"/>
    </xf>
    <xf numFmtId="0" fontId="49" fillId="20" borderId="0" xfId="5" applyFont="1" applyFill="1" applyAlignment="1">
      <alignment horizontal="center" vertical="center" shrinkToFit="1"/>
    </xf>
    <xf numFmtId="0" fontId="49" fillId="20" borderId="53" xfId="5" applyFont="1" applyFill="1" applyBorder="1" applyAlignment="1">
      <alignment horizontal="center" vertical="center" shrinkToFit="1"/>
    </xf>
    <xf numFmtId="0" fontId="49" fillId="20" borderId="63" xfId="5" applyFont="1" applyFill="1" applyBorder="1" applyAlignment="1">
      <alignment horizontal="center" vertical="center" shrinkToFit="1"/>
    </xf>
    <xf numFmtId="185" fontId="48" fillId="20" borderId="0" xfId="5" applyNumberFormat="1" applyFont="1" applyFill="1" applyAlignment="1">
      <alignment horizontal="center" vertical="center" shrinkToFit="1"/>
    </xf>
    <xf numFmtId="185" fontId="48" fillId="20" borderId="58" xfId="5" applyNumberFormat="1" applyFont="1" applyFill="1" applyBorder="1" applyAlignment="1">
      <alignment horizontal="center" vertical="center" shrinkToFit="1"/>
    </xf>
    <xf numFmtId="185" fontId="48" fillId="20" borderId="63" xfId="5" applyNumberFormat="1" applyFont="1" applyFill="1" applyBorder="1" applyAlignment="1">
      <alignment horizontal="center" vertical="center" shrinkToFit="1"/>
    </xf>
    <xf numFmtId="185" fontId="48" fillId="20" borderId="54" xfId="5" applyNumberFormat="1" applyFont="1" applyFill="1" applyBorder="1" applyAlignment="1">
      <alignment horizontal="center" vertical="center" shrinkToFit="1"/>
    </xf>
    <xf numFmtId="0" fontId="32" fillId="0" borderId="64" xfId="5" applyFont="1" applyBorder="1" applyAlignment="1">
      <alignment horizontal="center" vertical="center" shrinkToFit="1"/>
    </xf>
    <xf numFmtId="0" fontId="32" fillId="0" borderId="63" xfId="5" applyFont="1" applyBorder="1" applyAlignment="1">
      <alignment horizontal="center" vertical="center" shrinkToFit="1"/>
    </xf>
    <xf numFmtId="0" fontId="32" fillId="0" borderId="65" xfId="5" applyFont="1" applyBorder="1" applyAlignment="1">
      <alignment horizontal="center" vertical="center" shrinkToFit="1"/>
    </xf>
    <xf numFmtId="185" fontId="48" fillId="0" borderId="64" xfId="5" applyNumberFormat="1" applyFont="1" applyBorder="1" applyAlignment="1">
      <alignment horizontal="right" vertical="center" shrinkToFit="1"/>
    </xf>
    <xf numFmtId="185" fontId="48" fillId="0" borderId="54" xfId="5" applyNumberFormat="1" applyFont="1" applyBorder="1" applyAlignment="1">
      <alignment horizontal="right" vertical="center" shrinkToFit="1"/>
    </xf>
    <xf numFmtId="0" fontId="38" fillId="20" borderId="66" xfId="5" applyFont="1" applyFill="1" applyBorder="1" applyAlignment="1">
      <alignment horizontal="center" vertical="center" shrinkToFit="1"/>
    </xf>
    <xf numFmtId="38" fontId="49" fillId="0" borderId="0" xfId="5" applyNumberFormat="1" applyFont="1" applyAlignment="1">
      <alignment horizontal="center" vertical="center" shrinkToFit="1"/>
    </xf>
    <xf numFmtId="0" fontId="48" fillId="30" borderId="74" xfId="5" applyFont="1" applyFill="1" applyBorder="1" applyAlignment="1">
      <alignment horizontal="center" vertical="center" wrapText="1"/>
    </xf>
    <xf numFmtId="0" fontId="48" fillId="30" borderId="78" xfId="5" applyFont="1" applyFill="1" applyBorder="1" applyAlignment="1">
      <alignment horizontal="center" vertical="center" wrapText="1"/>
    </xf>
    <xf numFmtId="0" fontId="48" fillId="30" borderId="96" xfId="5" applyFont="1" applyFill="1" applyBorder="1" applyAlignment="1">
      <alignment horizontal="center" vertical="center" wrapText="1"/>
    </xf>
    <xf numFmtId="0" fontId="48" fillId="30" borderId="0" xfId="5" applyFont="1" applyFill="1" applyAlignment="1">
      <alignment horizontal="center" vertical="center" wrapText="1"/>
    </xf>
    <xf numFmtId="0" fontId="48" fillId="30" borderId="75" xfId="5" applyFont="1" applyFill="1" applyBorder="1" applyAlignment="1">
      <alignment horizontal="center" vertical="center" wrapText="1"/>
    </xf>
    <xf numFmtId="0" fontId="48" fillId="30" borderId="79" xfId="5" applyFont="1" applyFill="1" applyBorder="1" applyAlignment="1">
      <alignment horizontal="center" vertical="center" wrapText="1"/>
    </xf>
    <xf numFmtId="0" fontId="48" fillId="20" borderId="76" xfId="5" applyFont="1" applyFill="1" applyBorder="1" applyAlignment="1">
      <alignment horizontal="center" vertical="center" shrinkToFit="1"/>
    </xf>
    <xf numFmtId="0" fontId="48" fillId="20" borderId="95" xfId="5" applyFont="1" applyFill="1" applyBorder="1" applyAlignment="1">
      <alignment horizontal="center" vertical="center" shrinkToFit="1"/>
    </xf>
    <xf numFmtId="0" fontId="48" fillId="20" borderId="77" xfId="5" applyFont="1" applyFill="1" applyBorder="1" applyAlignment="1">
      <alignment horizontal="center" vertical="center" shrinkToFit="1"/>
    </xf>
    <xf numFmtId="0" fontId="48" fillId="30" borderId="76" xfId="5" applyFont="1" applyFill="1" applyBorder="1" applyAlignment="1">
      <alignment horizontal="center" vertical="center" textRotation="255" shrinkToFit="1"/>
    </xf>
    <xf numFmtId="0" fontId="48" fillId="30" borderId="95" xfId="5" applyFont="1" applyFill="1" applyBorder="1" applyAlignment="1">
      <alignment horizontal="center" vertical="center" textRotation="255" shrinkToFit="1"/>
    </xf>
    <xf numFmtId="0" fontId="48" fillId="30" borderId="77" xfId="5" applyFont="1" applyFill="1" applyBorder="1" applyAlignment="1">
      <alignment horizontal="center" vertical="center" textRotation="255" shrinkToFit="1"/>
    </xf>
    <xf numFmtId="0" fontId="48" fillId="30" borderId="74" xfId="5" applyFont="1" applyFill="1" applyBorder="1" applyAlignment="1">
      <alignment horizontal="center" vertical="center" shrinkToFit="1"/>
    </xf>
    <xf numFmtId="0" fontId="48" fillId="30" borderId="78" xfId="5" applyFont="1" applyFill="1" applyBorder="1" applyAlignment="1">
      <alignment horizontal="center" vertical="center" shrinkToFit="1"/>
    </xf>
    <xf numFmtId="0" fontId="48" fillId="30" borderId="80" xfId="5" applyFont="1" applyFill="1" applyBorder="1" applyAlignment="1">
      <alignment horizontal="center" vertical="center" shrinkToFit="1"/>
    </xf>
    <xf numFmtId="0" fontId="48" fillId="30" borderId="75" xfId="5" applyFont="1" applyFill="1" applyBorder="1" applyAlignment="1">
      <alignment horizontal="center" vertical="center" shrinkToFit="1"/>
    </xf>
    <xf numFmtId="0" fontId="48" fillId="30" borderId="79" xfId="5" applyFont="1" applyFill="1" applyBorder="1" applyAlignment="1">
      <alignment horizontal="center" vertical="center" shrinkToFit="1"/>
    </xf>
    <xf numFmtId="0" fontId="48" fillId="30" borderId="81" xfId="5" applyFont="1" applyFill="1" applyBorder="1" applyAlignment="1">
      <alignment horizontal="center" vertical="center" shrinkToFit="1"/>
    </xf>
    <xf numFmtId="0" fontId="48" fillId="20" borderId="181" xfId="5" applyFont="1" applyFill="1" applyBorder="1" applyAlignment="1">
      <alignment horizontal="center" vertical="center" shrinkToFit="1"/>
    </xf>
    <xf numFmtId="0" fontId="48" fillId="20" borderId="182" xfId="5" applyFont="1" applyFill="1" applyBorder="1" applyAlignment="1">
      <alignment horizontal="center" vertical="center" shrinkToFit="1"/>
    </xf>
    <xf numFmtId="0" fontId="48" fillId="20" borderId="183" xfId="5" applyFont="1" applyFill="1" applyBorder="1" applyAlignment="1">
      <alignment horizontal="center" vertical="center" shrinkToFit="1"/>
    </xf>
    <xf numFmtId="0" fontId="32" fillId="0" borderId="0" xfId="5" applyFont="1" applyAlignment="1">
      <alignment horizontal="center" shrinkToFit="1"/>
    </xf>
    <xf numFmtId="38" fontId="48" fillId="20" borderId="76" xfId="1" applyFont="1" applyFill="1" applyBorder="1" applyAlignment="1">
      <alignment horizontal="center" vertical="center" shrinkToFit="1"/>
    </xf>
    <xf numFmtId="38" fontId="48" fillId="20" borderId="100" xfId="1" applyFont="1" applyFill="1" applyBorder="1" applyAlignment="1">
      <alignment horizontal="center" vertical="center" shrinkToFit="1"/>
    </xf>
    <xf numFmtId="38" fontId="49" fillId="0" borderId="0" xfId="1" applyFont="1" applyAlignment="1">
      <alignment horizontal="right" vertical="center" shrinkToFit="1"/>
    </xf>
    <xf numFmtId="0" fontId="32" fillId="0" borderId="0" xfId="5" applyFont="1" applyAlignment="1">
      <alignment horizontal="right"/>
    </xf>
    <xf numFmtId="0" fontId="38" fillId="0" borderId="0" xfId="5" applyFont="1" applyAlignment="1">
      <alignment horizontal="center" vertical="center" shrinkToFit="1"/>
    </xf>
    <xf numFmtId="187" fontId="34" fillId="0" borderId="0" xfId="5" applyNumberFormat="1" applyFont="1" applyAlignment="1">
      <alignment horizontal="center" vertical="center" shrinkToFit="1"/>
    </xf>
    <xf numFmtId="181" fontId="49" fillId="0" borderId="0" xfId="5" applyNumberFormat="1" applyFont="1" applyAlignment="1">
      <alignment horizontal="center" vertical="center" shrinkToFit="1"/>
    </xf>
    <xf numFmtId="0" fontId="49" fillId="0" borderId="1" xfId="5" applyFont="1" applyBorder="1" applyAlignment="1">
      <alignment horizontal="center" vertical="center" shrinkToFit="1"/>
    </xf>
    <xf numFmtId="41" fontId="49" fillId="0" borderId="31" xfId="5" applyNumberFormat="1" applyFont="1" applyBorder="1" applyAlignment="1">
      <alignment horizontal="right" vertical="center" indent="1" shrinkToFit="1"/>
    </xf>
    <xf numFmtId="41" fontId="49" fillId="0" borderId="29" xfId="5" applyNumberFormat="1" applyFont="1" applyBorder="1" applyAlignment="1">
      <alignment horizontal="right" vertical="center" indent="1" shrinkToFit="1"/>
    </xf>
    <xf numFmtId="41" fontId="49" fillId="0" borderId="22" xfId="5" applyNumberFormat="1" applyFont="1" applyBorder="1" applyAlignment="1">
      <alignment horizontal="right" vertical="center" indent="1" shrinkToFit="1"/>
    </xf>
    <xf numFmtId="41" fontId="49" fillId="0" borderId="8" xfId="5" applyNumberFormat="1" applyFont="1" applyBorder="1" applyAlignment="1">
      <alignment horizontal="right" vertical="center" indent="1" shrinkToFit="1"/>
    </xf>
    <xf numFmtId="41" fontId="49" fillId="0" borderId="1" xfId="5" applyNumberFormat="1" applyFont="1" applyBorder="1" applyAlignment="1">
      <alignment horizontal="right" vertical="center" indent="1" shrinkToFit="1"/>
    </xf>
    <xf numFmtId="41" fontId="49" fillId="0" borderId="1" xfId="5" applyNumberFormat="1" applyFont="1" applyBorder="1" applyAlignment="1">
      <alignment horizontal="center" vertical="center" shrinkToFit="1"/>
    </xf>
    <xf numFmtId="41" fontId="35" fillId="0" borderId="45" xfId="5" applyNumberFormat="1" applyFont="1" applyBorder="1" applyAlignment="1">
      <alignment horizontal="center" vertical="center"/>
    </xf>
    <xf numFmtId="0" fontId="49" fillId="6" borderId="31" xfId="5" applyFont="1" applyFill="1" applyBorder="1" applyAlignment="1">
      <alignment horizontal="center" vertical="center" shrinkToFit="1"/>
    </xf>
    <xf numFmtId="0" fontId="49" fillId="6" borderId="0" xfId="5" applyFont="1" applyFill="1" applyAlignment="1">
      <alignment horizontal="center" vertical="center" shrinkToFit="1"/>
    </xf>
    <xf numFmtId="0" fontId="49" fillId="6" borderId="1" xfId="5" applyFont="1" applyFill="1" applyBorder="1" applyAlignment="1">
      <alignment horizontal="center" vertical="center" shrinkToFit="1"/>
    </xf>
    <xf numFmtId="0" fontId="51" fillId="6" borderId="1" xfId="5" applyFont="1" applyFill="1" applyBorder="1" applyAlignment="1">
      <alignment horizontal="center" vertical="center" shrinkToFit="1"/>
    </xf>
    <xf numFmtId="0" fontId="49" fillId="6" borderId="30" xfId="5" applyFont="1" applyFill="1" applyBorder="1" applyAlignment="1">
      <alignment horizontal="center" vertical="center" shrinkToFit="1"/>
    </xf>
    <xf numFmtId="0" fontId="49" fillId="6" borderId="6" xfId="5" applyFont="1" applyFill="1" applyBorder="1" applyAlignment="1">
      <alignment horizontal="center" vertical="center" shrinkToFit="1"/>
    </xf>
    <xf numFmtId="0" fontId="49" fillId="6" borderId="7" xfId="5" applyFont="1" applyFill="1" applyBorder="1" applyAlignment="1">
      <alignment horizontal="center" vertical="center" shrinkToFit="1"/>
    </xf>
    <xf numFmtId="0" fontId="49" fillId="6" borderId="22" xfId="5" applyFont="1" applyFill="1" applyBorder="1" applyAlignment="1">
      <alignment horizontal="center" vertical="center" shrinkToFit="1"/>
    </xf>
    <xf numFmtId="0" fontId="49" fillId="6" borderId="3" xfId="5" applyFont="1" applyFill="1" applyBorder="1" applyAlignment="1">
      <alignment horizontal="center" vertical="center" shrinkToFit="1"/>
    </xf>
    <xf numFmtId="0" fontId="49" fillId="6" borderId="8" xfId="5" applyFont="1" applyFill="1" applyBorder="1" applyAlignment="1">
      <alignment horizontal="center" vertical="center" shrinkToFit="1"/>
    </xf>
    <xf numFmtId="38" fontId="48" fillId="0" borderId="22" xfId="5" applyNumberFormat="1" applyFont="1" applyBorder="1" applyAlignment="1">
      <alignment horizontal="right" vertical="center" indent="1" shrinkToFit="1"/>
    </xf>
    <xf numFmtId="38" fontId="48" fillId="0" borderId="8" xfId="5" applyNumberFormat="1" applyFont="1" applyBorder="1" applyAlignment="1">
      <alignment horizontal="right" vertical="center" indent="1" shrinkToFit="1"/>
    </xf>
    <xf numFmtId="41" fontId="48" fillId="0" borderId="1" xfId="5" applyNumberFormat="1" applyFont="1" applyBorder="1" applyAlignment="1">
      <alignment horizontal="center" vertical="center"/>
    </xf>
    <xf numFmtId="182" fontId="49" fillId="0" borderId="1" xfId="1" applyNumberFormat="1" applyFont="1" applyBorder="1" applyAlignment="1">
      <alignment horizontal="right" vertical="center" indent="1" shrinkToFit="1"/>
    </xf>
    <xf numFmtId="6" fontId="41" fillId="0" borderId="1" xfId="5" applyNumberFormat="1" applyFont="1" applyBorder="1" applyAlignment="1">
      <alignment horizontal="center" vertical="center"/>
    </xf>
    <xf numFmtId="0" fontId="32" fillId="0" borderId="186" xfId="5" applyFont="1" applyBorder="1" applyAlignment="1">
      <alignment horizontal="center" vertical="center" shrinkToFit="1"/>
    </xf>
    <xf numFmtId="0" fontId="32" fillId="0" borderId="78" xfId="5" applyFont="1" applyBorder="1" applyAlignment="1">
      <alignment horizontal="center" vertical="center" shrinkToFit="1"/>
    </xf>
    <xf numFmtId="0" fontId="32" fillId="0" borderId="71" xfId="5" applyFont="1" applyBorder="1" applyAlignment="1">
      <alignment horizontal="center" vertical="center" shrinkToFit="1"/>
    </xf>
    <xf numFmtId="0" fontId="32" fillId="0" borderId="72" xfId="5" applyFont="1" applyBorder="1" applyAlignment="1">
      <alignment horizontal="center" vertical="center" shrinkToFit="1"/>
    </xf>
    <xf numFmtId="0" fontId="32" fillId="0" borderId="79" xfId="5" applyFont="1" applyBorder="1" applyAlignment="1">
      <alignment horizontal="center" vertical="center" shrinkToFit="1"/>
    </xf>
    <xf numFmtId="0" fontId="32" fillId="0" borderId="73" xfId="5" applyFont="1" applyBorder="1" applyAlignment="1">
      <alignment horizontal="center" vertical="center" shrinkToFit="1"/>
    </xf>
    <xf numFmtId="0" fontId="49" fillId="9" borderId="30" xfId="5" applyFont="1" applyFill="1" applyBorder="1" applyAlignment="1">
      <alignment horizontal="left" vertical="center" shrinkToFit="1"/>
    </xf>
    <xf numFmtId="0" fontId="49" fillId="9" borderId="6" xfId="5" applyFont="1" applyFill="1" applyBorder="1" applyAlignment="1">
      <alignment horizontal="left" vertical="center" shrinkToFit="1"/>
    </xf>
    <xf numFmtId="0" fontId="49" fillId="9" borderId="7" xfId="5" applyFont="1" applyFill="1" applyBorder="1" applyAlignment="1">
      <alignment horizontal="left" vertical="center" shrinkToFit="1"/>
    </xf>
    <xf numFmtId="0" fontId="49" fillId="9" borderId="31" xfId="5" applyFont="1" applyFill="1" applyBorder="1" applyAlignment="1">
      <alignment horizontal="left" vertical="center" shrinkToFit="1"/>
    </xf>
    <xf numFmtId="0" fontId="49" fillId="9" borderId="0" xfId="5" applyFont="1" applyFill="1" applyAlignment="1">
      <alignment horizontal="left" vertical="center" shrinkToFit="1"/>
    </xf>
    <xf numFmtId="0" fontId="49" fillId="9" borderId="29" xfId="5" applyFont="1" applyFill="1" applyBorder="1" applyAlignment="1">
      <alignment horizontal="left" vertical="center" shrinkToFit="1"/>
    </xf>
    <xf numFmtId="0" fontId="49" fillId="9" borderId="22" xfId="5" applyFont="1" applyFill="1" applyBorder="1" applyAlignment="1">
      <alignment horizontal="left" vertical="center" shrinkToFit="1"/>
    </xf>
    <xf numFmtId="0" fontId="49" fillId="9" borderId="3" xfId="5" applyFont="1" applyFill="1" applyBorder="1" applyAlignment="1">
      <alignment horizontal="left" vertical="center" shrinkToFit="1"/>
    </xf>
    <xf numFmtId="0" fontId="49" fillId="9" borderId="8" xfId="5" applyFont="1" applyFill="1" applyBorder="1" applyAlignment="1">
      <alignment horizontal="left" vertical="center" shrinkToFit="1"/>
    </xf>
    <xf numFmtId="41" fontId="48" fillId="0" borderId="30" xfId="5" applyNumberFormat="1" applyFont="1" applyBorder="1" applyAlignment="1">
      <alignment horizontal="center" vertical="center" shrinkToFit="1"/>
    </xf>
    <xf numFmtId="41" fontId="48" fillId="0" borderId="7" xfId="5" applyNumberFormat="1" applyFont="1" applyBorder="1" applyAlignment="1">
      <alignment horizontal="center" vertical="center" shrinkToFit="1"/>
    </xf>
    <xf numFmtId="41" fontId="48" fillId="0" borderId="31" xfId="5" applyNumberFormat="1" applyFont="1" applyBorder="1" applyAlignment="1">
      <alignment horizontal="center" vertical="center" shrinkToFit="1"/>
    </xf>
    <xf numFmtId="41" fontId="48" fillId="0" borderId="29" xfId="5" applyNumberFormat="1" applyFont="1" applyBorder="1" applyAlignment="1">
      <alignment horizontal="center" vertical="center" shrinkToFit="1"/>
    </xf>
    <xf numFmtId="41" fontId="48" fillId="0" borderId="22" xfId="5" applyNumberFormat="1" applyFont="1" applyBorder="1" applyAlignment="1">
      <alignment horizontal="center" vertical="center" shrinkToFit="1"/>
    </xf>
    <xf numFmtId="41" fontId="48" fillId="0" borderId="8" xfId="5" applyNumberFormat="1" applyFont="1" applyBorder="1" applyAlignment="1">
      <alignment horizontal="center" vertical="center" shrinkToFit="1"/>
    </xf>
    <xf numFmtId="0" fontId="49" fillId="9" borderId="30" xfId="5" applyFont="1" applyFill="1" applyBorder="1" applyAlignment="1">
      <alignment horizontal="center" vertical="center" shrinkToFit="1"/>
    </xf>
    <xf numFmtId="0" fontId="49" fillId="9" borderId="31" xfId="5" applyFont="1" applyFill="1" applyBorder="1" applyAlignment="1">
      <alignment horizontal="center" vertical="center" shrinkToFit="1"/>
    </xf>
    <xf numFmtId="0" fontId="49" fillId="9" borderId="22" xfId="5" applyFont="1" applyFill="1" applyBorder="1" applyAlignment="1">
      <alignment horizontal="center" vertical="center" shrinkToFit="1"/>
    </xf>
    <xf numFmtId="0" fontId="32" fillId="30" borderId="186" xfId="5" applyFont="1" applyFill="1" applyBorder="1" applyAlignment="1">
      <alignment horizontal="center" vertical="center" shrinkToFit="1"/>
    </xf>
    <xf numFmtId="0" fontId="32" fillId="30" borderId="78" xfId="5" applyFont="1" applyFill="1" applyBorder="1" applyAlignment="1">
      <alignment horizontal="center" vertical="center" shrinkToFit="1"/>
    </xf>
    <xf numFmtId="0" fontId="32" fillId="30" borderId="80" xfId="5" applyFont="1" applyFill="1" applyBorder="1" applyAlignment="1">
      <alignment horizontal="center" vertical="center" shrinkToFit="1"/>
    </xf>
    <xf numFmtId="0" fontId="32" fillId="30" borderId="72" xfId="5" applyFont="1" applyFill="1" applyBorder="1" applyAlignment="1">
      <alignment horizontal="center" vertical="center" shrinkToFit="1"/>
    </xf>
    <xf numFmtId="0" fontId="32" fillId="30" borderId="79" xfId="5" applyFont="1" applyFill="1" applyBorder="1" applyAlignment="1">
      <alignment horizontal="center" vertical="center" shrinkToFit="1"/>
    </xf>
    <xf numFmtId="0" fontId="32" fillId="30" borderId="81" xfId="5" applyFont="1" applyFill="1" applyBorder="1" applyAlignment="1">
      <alignment horizontal="center" vertical="center" shrinkToFit="1"/>
    </xf>
    <xf numFmtId="0" fontId="36" fillId="9" borderId="105" xfId="5" applyFont="1" applyFill="1" applyBorder="1" applyAlignment="1">
      <alignment horizontal="center" vertical="center" shrinkToFit="1"/>
    </xf>
    <xf numFmtId="0" fontId="36" fillId="9" borderId="106" xfId="5" applyFont="1" applyFill="1" applyBorder="1" applyAlignment="1">
      <alignment horizontal="center" vertical="center" shrinkToFit="1"/>
    </xf>
    <xf numFmtId="0" fontId="36" fillId="9" borderId="107" xfId="5" applyFont="1" applyFill="1" applyBorder="1" applyAlignment="1">
      <alignment horizontal="center" vertical="center" shrinkToFit="1"/>
    </xf>
    <xf numFmtId="41" fontId="49" fillId="0" borderId="30" xfId="5" applyNumberFormat="1" applyFont="1" applyBorder="1" applyAlignment="1">
      <alignment horizontal="center" vertical="center" shrinkToFit="1"/>
    </xf>
    <xf numFmtId="41" fontId="49" fillId="0" borderId="7" xfId="5" applyNumberFormat="1" applyFont="1" applyBorder="1" applyAlignment="1">
      <alignment horizontal="center" vertical="center" shrinkToFit="1"/>
    </xf>
    <xf numFmtId="41" fontId="49" fillId="0" borderId="31" xfId="5" applyNumberFormat="1" applyFont="1" applyBorder="1" applyAlignment="1">
      <alignment horizontal="center" vertical="center" shrinkToFit="1"/>
    </xf>
    <xf numFmtId="41" fontId="49" fillId="0" borderId="29" xfId="5" applyNumberFormat="1" applyFont="1" applyBorder="1" applyAlignment="1">
      <alignment horizontal="center" vertical="center" shrinkToFit="1"/>
    </xf>
    <xf numFmtId="41" fontId="49" fillId="0" borderId="22" xfId="5" applyNumberFormat="1" applyFont="1" applyBorder="1" applyAlignment="1">
      <alignment horizontal="center" vertical="center" shrinkToFit="1"/>
    </xf>
    <xf numFmtId="41" fontId="49" fillId="0" borderId="8" xfId="5" applyNumberFormat="1" applyFont="1" applyBorder="1" applyAlignment="1">
      <alignment horizontal="center" vertical="center" shrinkToFit="1"/>
    </xf>
    <xf numFmtId="0" fontId="49" fillId="9" borderId="105" xfId="5" applyFont="1" applyFill="1" applyBorder="1" applyAlignment="1">
      <alignment horizontal="center" vertical="center" shrinkToFit="1"/>
    </xf>
    <xf numFmtId="0" fontId="49" fillId="9" borderId="106" xfId="5" applyFont="1" applyFill="1" applyBorder="1" applyAlignment="1">
      <alignment horizontal="center" vertical="center" shrinkToFit="1"/>
    </xf>
    <xf numFmtId="0" fontId="49" fillId="9" borderId="107" xfId="5" applyFont="1" applyFill="1" applyBorder="1" applyAlignment="1">
      <alignment horizontal="center" vertical="center" shrinkToFit="1"/>
    </xf>
    <xf numFmtId="0" fontId="49" fillId="20" borderId="110" xfId="5" applyFont="1" applyFill="1" applyBorder="1" applyAlignment="1">
      <alignment horizontal="center" vertical="center" shrinkToFit="1"/>
    </xf>
    <xf numFmtId="0" fontId="33" fillId="0" borderId="45" xfId="5" applyFont="1" applyBorder="1" applyAlignment="1">
      <alignment horizontal="center"/>
    </xf>
    <xf numFmtId="0" fontId="33" fillId="0" borderId="1" xfId="5" applyFont="1" applyBorder="1" applyAlignment="1">
      <alignment horizontal="center"/>
    </xf>
    <xf numFmtId="0" fontId="32" fillId="0" borderId="45" xfId="5" applyFont="1" applyBorder="1" applyAlignment="1">
      <alignment horizontal="center"/>
    </xf>
    <xf numFmtId="0" fontId="32" fillId="0" borderId="1" xfId="5" applyFont="1" applyBorder="1" applyAlignment="1">
      <alignment horizontal="center"/>
    </xf>
    <xf numFmtId="0" fontId="32" fillId="0" borderId="30" xfId="5" applyFont="1" applyBorder="1" applyAlignment="1">
      <alignment horizontal="center" vertical="center" wrapText="1" shrinkToFit="1"/>
    </xf>
    <xf numFmtId="0" fontId="32" fillId="0" borderId="151" xfId="5" applyFont="1" applyBorder="1" applyAlignment="1">
      <alignment horizontal="center" vertical="center" wrapText="1" shrinkToFit="1"/>
    </xf>
    <xf numFmtId="0" fontId="32" fillId="0" borderId="169" xfId="5" applyFont="1" applyBorder="1" applyAlignment="1">
      <alignment horizontal="center" vertical="center" wrapText="1" shrinkToFit="1"/>
    </xf>
    <xf numFmtId="0" fontId="32" fillId="0" borderId="82" xfId="5" applyFont="1" applyBorder="1" applyAlignment="1">
      <alignment horizontal="center" vertical="center" wrapText="1" shrinkToFit="1"/>
    </xf>
    <xf numFmtId="0" fontId="32" fillId="0" borderId="87" xfId="5" applyFont="1" applyBorder="1" applyAlignment="1">
      <alignment horizontal="center" vertical="center" wrapText="1" shrinkToFit="1"/>
    </xf>
    <xf numFmtId="0" fontId="32" fillId="0" borderId="83" xfId="5" applyFont="1" applyBorder="1" applyAlignment="1">
      <alignment horizontal="center" vertical="center" wrapText="1" shrinkToFit="1"/>
    </xf>
    <xf numFmtId="0" fontId="41" fillId="20" borderId="132" xfId="5" applyFont="1" applyFill="1" applyBorder="1" applyAlignment="1">
      <alignment horizontal="center" vertical="center" wrapText="1" shrinkToFit="1"/>
    </xf>
    <xf numFmtId="0" fontId="41" fillId="20" borderId="134" xfId="5" applyFont="1" applyFill="1" applyBorder="1" applyAlignment="1">
      <alignment horizontal="center" vertical="center" wrapText="1" shrinkToFit="1"/>
    </xf>
    <xf numFmtId="0" fontId="41" fillId="20" borderId="137" xfId="5" applyFont="1" applyFill="1" applyBorder="1" applyAlignment="1">
      <alignment horizontal="center" vertical="center" wrapText="1" shrinkToFit="1"/>
    </xf>
    <xf numFmtId="0" fontId="41" fillId="6" borderId="1" xfId="5" applyFont="1" applyFill="1" applyBorder="1" applyAlignment="1">
      <alignment horizontal="center" vertical="center" shrinkToFit="1"/>
    </xf>
    <xf numFmtId="0" fontId="49" fillId="0" borderId="30" xfId="5" applyFont="1" applyBorder="1" applyAlignment="1">
      <alignment horizontal="center" vertical="center" shrinkToFit="1"/>
    </xf>
    <xf numFmtId="0" fontId="49" fillId="0" borderId="6" xfId="5" applyFont="1" applyBorder="1" applyAlignment="1">
      <alignment horizontal="center" vertical="center" shrinkToFit="1"/>
    </xf>
    <xf numFmtId="0" fontId="49" fillId="0" borderId="7" xfId="5" applyFont="1" applyBorder="1" applyAlignment="1">
      <alignment horizontal="center" vertical="center" shrinkToFit="1"/>
    </xf>
    <xf numFmtId="0" fontId="49" fillId="0" borderId="31" xfId="5" applyFont="1" applyBorder="1" applyAlignment="1">
      <alignment horizontal="center" vertical="center" shrinkToFit="1"/>
    </xf>
    <xf numFmtId="0" fontId="49" fillId="0" borderId="0" xfId="5" applyFont="1" applyAlignment="1">
      <alignment horizontal="center" vertical="center" shrinkToFit="1"/>
    </xf>
    <xf numFmtId="0" fontId="49" fillId="0" borderId="29" xfId="5" applyFont="1" applyBorder="1" applyAlignment="1">
      <alignment horizontal="center" vertical="center" shrinkToFit="1"/>
    </xf>
    <xf numFmtId="0" fontId="49" fillId="0" borderId="22" xfId="5" applyFont="1" applyBorder="1" applyAlignment="1">
      <alignment horizontal="center" vertical="center" shrinkToFit="1"/>
    </xf>
    <xf numFmtId="0" fontId="49" fillId="0" borderId="3" xfId="5" applyFont="1" applyBorder="1" applyAlignment="1">
      <alignment horizontal="center" vertical="center" shrinkToFit="1"/>
    </xf>
    <xf numFmtId="0" fontId="49" fillId="0" borderId="8" xfId="5" applyFont="1" applyBorder="1" applyAlignment="1">
      <alignment horizontal="center" vertical="center" shrinkToFit="1"/>
    </xf>
    <xf numFmtId="0" fontId="46" fillId="6" borderId="30" xfId="5" applyFont="1" applyFill="1" applyBorder="1" applyAlignment="1">
      <alignment horizontal="center" vertical="center" shrinkToFit="1"/>
    </xf>
    <xf numFmtId="0" fontId="46" fillId="6" borderId="6" xfId="5" applyFont="1" applyFill="1" applyBorder="1" applyAlignment="1">
      <alignment horizontal="center" vertical="center" shrinkToFit="1"/>
    </xf>
    <xf numFmtId="0" fontId="46" fillId="6" borderId="7" xfId="5" applyFont="1" applyFill="1" applyBorder="1" applyAlignment="1">
      <alignment horizontal="center" vertical="center" shrinkToFit="1"/>
    </xf>
    <xf numFmtId="0" fontId="46" fillId="6" borderId="22" xfId="5" applyFont="1" applyFill="1" applyBorder="1" applyAlignment="1">
      <alignment horizontal="center" vertical="center" shrinkToFit="1"/>
    </xf>
    <xf numFmtId="0" fontId="46" fillId="6" borderId="3" xfId="5" applyFont="1" applyFill="1" applyBorder="1" applyAlignment="1">
      <alignment horizontal="center" vertical="center" shrinkToFit="1"/>
    </xf>
    <xf numFmtId="0" fontId="46" fillId="6" borderId="8" xfId="5" applyFont="1" applyFill="1" applyBorder="1" applyAlignment="1">
      <alignment horizontal="center" vertical="center" shrinkToFit="1"/>
    </xf>
    <xf numFmtId="6" fontId="41" fillId="9" borderId="1" xfId="5" applyNumberFormat="1" applyFont="1" applyFill="1" applyBorder="1" applyAlignment="1">
      <alignment horizontal="center" vertical="center"/>
    </xf>
    <xf numFmtId="0" fontId="49" fillId="6" borderId="102" xfId="5" applyFont="1" applyFill="1" applyBorder="1" applyAlignment="1">
      <alignment horizontal="center" vertical="center" shrinkToFit="1"/>
    </xf>
    <xf numFmtId="0" fontId="49" fillId="6" borderId="91" xfId="5" applyFont="1" applyFill="1" applyBorder="1" applyAlignment="1">
      <alignment horizontal="center" vertical="center" shrinkToFit="1"/>
    </xf>
    <xf numFmtId="0" fontId="49" fillId="6" borderId="101" xfId="5" applyFont="1" applyFill="1" applyBorder="1" applyAlignment="1">
      <alignment horizontal="center" vertical="center" shrinkToFit="1"/>
    </xf>
    <xf numFmtId="0" fontId="49" fillId="9" borderId="30" xfId="5" applyFont="1" applyFill="1" applyBorder="1" applyAlignment="1">
      <alignment vertical="center" shrinkToFit="1"/>
    </xf>
    <xf numFmtId="0" fontId="49" fillId="9" borderId="6" xfId="5" applyFont="1" applyFill="1" applyBorder="1" applyAlignment="1">
      <alignment vertical="center" shrinkToFit="1"/>
    </xf>
    <xf numFmtId="0" fontId="49" fillId="9" borderId="7" xfId="5" applyFont="1" applyFill="1" applyBorder="1" applyAlignment="1">
      <alignment vertical="center" shrinkToFit="1"/>
    </xf>
    <xf numFmtId="0" fontId="49" fillId="9" borderId="31" xfId="5" applyFont="1" applyFill="1" applyBorder="1" applyAlignment="1">
      <alignment vertical="center" shrinkToFit="1"/>
    </xf>
    <xf numFmtId="0" fontId="49" fillId="9" borderId="0" xfId="5" applyFont="1" applyFill="1" applyAlignment="1">
      <alignment vertical="center" shrinkToFit="1"/>
    </xf>
    <xf numFmtId="0" fontId="49" fillId="9" borderId="29" xfId="5" applyFont="1" applyFill="1" applyBorder="1" applyAlignment="1">
      <alignment vertical="center" shrinkToFit="1"/>
    </xf>
    <xf numFmtId="0" fontId="49" fillId="9" borderId="22" xfId="5" applyFont="1" applyFill="1" applyBorder="1" applyAlignment="1">
      <alignment vertical="center" shrinkToFit="1"/>
    </xf>
    <xf numFmtId="0" fontId="49" fillId="9" borderId="3" xfId="5" applyFont="1" applyFill="1" applyBorder="1" applyAlignment="1">
      <alignment vertical="center" shrinkToFit="1"/>
    </xf>
    <xf numFmtId="0" fontId="49" fillId="9" borderId="8" xfId="5" applyFont="1" applyFill="1" applyBorder="1" applyAlignment="1">
      <alignment vertical="center" shrinkToFit="1"/>
    </xf>
    <xf numFmtId="0" fontId="33" fillId="0" borderId="29" xfId="5" applyFont="1" applyBorder="1" applyAlignment="1">
      <alignment horizontal="center"/>
    </xf>
    <xf numFmtId="0" fontId="33" fillId="0" borderId="8" xfId="5" applyFont="1" applyBorder="1" applyAlignment="1">
      <alignment horizontal="center"/>
    </xf>
    <xf numFmtId="0" fontId="48" fillId="0" borderId="31" xfId="5" applyFont="1" applyBorder="1" applyAlignment="1">
      <alignment horizontal="center"/>
    </xf>
    <xf numFmtId="0" fontId="48" fillId="0" borderId="0" xfId="5" applyFont="1" applyAlignment="1">
      <alignment horizontal="center"/>
    </xf>
    <xf numFmtId="0" fontId="48" fillId="0" borderId="29" xfId="5" applyFont="1" applyBorder="1" applyAlignment="1">
      <alignment horizontal="center"/>
    </xf>
    <xf numFmtId="0" fontId="48" fillId="0" borderId="22" xfId="5" applyFont="1" applyBorder="1" applyAlignment="1">
      <alignment horizontal="center"/>
    </xf>
    <xf numFmtId="0" fontId="48" fillId="0" borderId="3" xfId="5" applyFont="1" applyBorder="1" applyAlignment="1">
      <alignment horizontal="center"/>
    </xf>
    <xf numFmtId="0" fontId="48" fillId="0" borderId="8" xfId="5" applyFont="1" applyBorder="1" applyAlignment="1">
      <alignment horizontal="center"/>
    </xf>
    <xf numFmtId="0" fontId="38" fillId="20" borderId="169" xfId="5" applyFont="1" applyFill="1" applyBorder="1" applyAlignment="1">
      <alignment horizontal="center" vertical="center" shrinkToFit="1"/>
    </xf>
    <xf numFmtId="0" fontId="38" fillId="20" borderId="83" xfId="5" applyFont="1" applyFill="1" applyBorder="1" applyAlignment="1">
      <alignment horizontal="center" vertical="center" shrinkToFit="1"/>
    </xf>
    <xf numFmtId="0" fontId="38" fillId="20" borderId="85" xfId="5" applyFont="1" applyFill="1" applyBorder="1" applyAlignment="1">
      <alignment horizontal="center" vertical="center" shrinkToFit="1"/>
    </xf>
    <xf numFmtId="0" fontId="33" fillId="0" borderId="118" xfId="5" applyFont="1" applyBorder="1" applyAlignment="1">
      <alignment horizontal="center"/>
    </xf>
    <xf numFmtId="0" fontId="33" fillId="0" borderId="111" xfId="5" applyFont="1" applyBorder="1" applyAlignment="1">
      <alignment horizontal="center"/>
    </xf>
    <xf numFmtId="0" fontId="48" fillId="0" borderId="58" xfId="5" applyFont="1" applyBorder="1" applyAlignment="1">
      <alignment horizontal="center"/>
    </xf>
    <xf numFmtId="0" fontId="48" fillId="0" borderId="131" xfId="5" applyFont="1" applyBorder="1" applyAlignment="1">
      <alignment horizontal="center"/>
    </xf>
    <xf numFmtId="0" fontId="48" fillId="20" borderId="68" xfId="5" applyFont="1" applyFill="1" applyBorder="1" applyAlignment="1">
      <alignment horizontal="center" vertical="center" shrinkToFit="1"/>
    </xf>
    <xf numFmtId="0" fontId="48" fillId="20" borderId="52" xfId="5" applyFont="1" applyFill="1" applyBorder="1" applyAlignment="1">
      <alignment horizontal="center" vertical="center" shrinkToFit="1"/>
    </xf>
    <xf numFmtId="0" fontId="48" fillId="20" borderId="22" xfId="5" applyFont="1" applyFill="1" applyBorder="1" applyAlignment="1">
      <alignment horizontal="center" vertical="center" shrinkToFit="1"/>
    </xf>
    <xf numFmtId="0" fontId="48" fillId="20" borderId="131" xfId="5" applyFont="1" applyFill="1" applyBorder="1" applyAlignment="1">
      <alignment horizontal="center" vertical="center" shrinkToFit="1"/>
    </xf>
    <xf numFmtId="185" fontId="48" fillId="0" borderId="30" xfId="5" applyNumberFormat="1" applyFont="1" applyBorder="1" applyAlignment="1">
      <alignment horizontal="right" vertical="center" shrinkToFit="1"/>
    </xf>
    <xf numFmtId="185" fontId="48" fillId="0" borderId="133" xfId="5" applyNumberFormat="1" applyFont="1" applyBorder="1" applyAlignment="1">
      <alignment horizontal="right" vertical="center" shrinkToFit="1"/>
    </xf>
    <xf numFmtId="185" fontId="48" fillId="0" borderId="22" xfId="5" applyNumberFormat="1" applyFont="1" applyBorder="1" applyAlignment="1">
      <alignment horizontal="right" vertical="center" shrinkToFit="1"/>
    </xf>
    <xf numFmtId="185" fontId="48" fillId="0" borderId="131" xfId="5" applyNumberFormat="1" applyFont="1" applyBorder="1" applyAlignment="1">
      <alignment horizontal="right" vertical="center" shrinkToFit="1"/>
    </xf>
    <xf numFmtId="0" fontId="46" fillId="9" borderId="1" xfId="5" applyFont="1" applyFill="1" applyBorder="1" applyAlignment="1">
      <alignment horizontal="center" vertical="center" shrinkToFit="1"/>
    </xf>
    <xf numFmtId="0" fontId="48" fillId="20" borderId="185" xfId="5" applyFont="1" applyFill="1" applyBorder="1" applyAlignment="1">
      <alignment horizontal="center" vertical="center" shrinkToFit="1"/>
    </xf>
    <xf numFmtId="0" fontId="48" fillId="20" borderId="137" xfId="5" applyFont="1" applyFill="1" applyBorder="1" applyAlignment="1">
      <alignment horizontal="center" vertical="center" shrinkToFit="1"/>
    </xf>
    <xf numFmtId="0" fontId="53" fillId="20" borderId="184" xfId="5" applyFont="1" applyFill="1" applyBorder="1" applyAlignment="1">
      <alignment horizontal="center" vertical="center" shrinkToFit="1"/>
    </xf>
    <xf numFmtId="0" fontId="53" fillId="20" borderId="45" xfId="5" applyFont="1" applyFill="1" applyBorder="1" applyAlignment="1">
      <alignment horizontal="center" vertical="center" shrinkToFit="1"/>
    </xf>
    <xf numFmtId="0" fontId="48" fillId="20" borderId="68" xfId="5" applyFont="1" applyFill="1" applyBorder="1" applyAlignment="1">
      <alignment horizontal="center" vertical="center"/>
    </xf>
    <xf numFmtId="0" fontId="48" fillId="20" borderId="62" xfId="5" applyFont="1" applyFill="1" applyBorder="1" applyAlignment="1">
      <alignment horizontal="center" vertical="center"/>
    </xf>
    <xf numFmtId="0" fontId="48" fillId="20" borderId="69" xfId="5" applyFont="1" applyFill="1" applyBorder="1" applyAlignment="1">
      <alignment horizontal="center" vertical="center"/>
    </xf>
    <xf numFmtId="0" fontId="48" fillId="20" borderId="22" xfId="5" applyFont="1" applyFill="1" applyBorder="1" applyAlignment="1">
      <alignment horizontal="center" vertical="center"/>
    </xf>
    <xf numFmtId="0" fontId="48" fillId="20" borderId="3" xfId="5" applyFont="1" applyFill="1" applyBorder="1" applyAlignment="1">
      <alignment horizontal="center" vertical="center"/>
    </xf>
    <xf numFmtId="0" fontId="48" fillId="20" borderId="8" xfId="5" applyFont="1" applyFill="1" applyBorder="1" applyAlignment="1">
      <alignment horizontal="center" vertical="center"/>
    </xf>
    <xf numFmtId="0" fontId="35" fillId="0" borderId="0" xfId="5" applyFont="1" applyAlignment="1">
      <alignment horizontal="center" vertical="center" shrinkToFit="1"/>
    </xf>
    <xf numFmtId="0" fontId="73" fillId="0" borderId="59" xfId="5" applyFont="1" applyBorder="1" applyAlignment="1">
      <alignment horizontal="center" vertical="center" shrinkToFit="1"/>
    </xf>
    <xf numFmtId="0" fontId="73" fillId="0" borderId="60" xfId="5" applyFont="1" applyBorder="1" applyAlignment="1">
      <alignment horizontal="center" vertical="center" shrinkToFit="1"/>
    </xf>
    <xf numFmtId="0" fontId="73" fillId="0" borderId="55" xfId="5" applyFont="1" applyBorder="1" applyAlignment="1">
      <alignment horizontal="center" vertical="center" shrinkToFit="1"/>
    </xf>
    <xf numFmtId="0" fontId="73" fillId="0" borderId="57" xfId="5" applyFont="1" applyBorder="1" applyAlignment="1">
      <alignment horizontal="center" vertical="center" shrinkToFit="1"/>
    </xf>
    <xf numFmtId="0" fontId="73" fillId="0" borderId="52" xfId="5" applyFont="1" applyBorder="1" applyAlignment="1">
      <alignment horizontal="center" vertical="center" shrinkToFit="1"/>
    </xf>
    <xf numFmtId="0" fontId="73" fillId="0" borderId="56" xfId="5" applyFont="1" applyBorder="1" applyAlignment="1">
      <alignment horizontal="center" vertical="center" shrinkToFit="1"/>
    </xf>
    <xf numFmtId="0" fontId="73" fillId="0" borderId="58" xfId="5" applyFont="1" applyBorder="1" applyAlignment="1">
      <alignment horizontal="center" vertical="center" shrinkToFit="1"/>
    </xf>
    <xf numFmtId="0" fontId="73" fillId="0" borderId="53" xfId="5" applyFont="1" applyBorder="1" applyAlignment="1">
      <alignment horizontal="center" vertical="center" shrinkToFit="1"/>
    </xf>
    <xf numFmtId="0" fontId="73" fillId="0" borderId="54" xfId="5" applyFont="1" applyBorder="1" applyAlignment="1">
      <alignment horizontal="center" vertical="center" shrinkToFit="1"/>
    </xf>
    <xf numFmtId="0" fontId="49" fillId="20" borderId="166" xfId="5" applyFont="1" applyFill="1" applyBorder="1" applyAlignment="1">
      <alignment horizontal="center" vertical="center"/>
    </xf>
    <xf numFmtId="0" fontId="49" fillId="20" borderId="1" xfId="5" applyFont="1" applyFill="1" applyBorder="1" applyAlignment="1">
      <alignment horizontal="center" vertical="center"/>
    </xf>
    <xf numFmtId="0" fontId="49" fillId="20" borderId="167" xfId="5" applyFont="1" applyFill="1" applyBorder="1" applyAlignment="1">
      <alignment horizontal="center" vertical="center"/>
    </xf>
    <xf numFmtId="184" fontId="35" fillId="0" borderId="10" xfId="5" applyNumberFormat="1" applyFont="1" applyBorder="1" applyAlignment="1">
      <alignment horizontal="center" vertical="center" shrinkToFit="1"/>
    </xf>
    <xf numFmtId="184" fontId="35" fillId="0" borderId="11" xfId="5" applyNumberFormat="1" applyFont="1" applyBorder="1" applyAlignment="1">
      <alignment horizontal="center" vertical="center" shrinkToFit="1"/>
    </xf>
    <xf numFmtId="0" fontId="49" fillId="21" borderId="164" xfId="5" applyFont="1" applyFill="1" applyBorder="1" applyAlignment="1">
      <alignment horizontal="center" vertical="center" shrinkToFit="1"/>
    </xf>
    <xf numFmtId="0" fontId="49" fillId="21" borderId="93" xfId="5" applyFont="1" applyFill="1" applyBorder="1" applyAlignment="1">
      <alignment horizontal="center" vertical="center" shrinkToFit="1"/>
    </xf>
    <xf numFmtId="0" fontId="49" fillId="21" borderId="165" xfId="5" applyFont="1" applyFill="1" applyBorder="1" applyAlignment="1">
      <alignment horizontal="center" vertical="center" shrinkToFit="1"/>
    </xf>
    <xf numFmtId="0" fontId="49" fillId="21" borderId="160" xfId="5" applyFont="1" applyFill="1" applyBorder="1" applyAlignment="1">
      <alignment horizontal="center" vertical="center" shrinkToFit="1"/>
    </xf>
    <xf numFmtId="0" fontId="49" fillId="21" borderId="0" xfId="5" applyFont="1" applyFill="1" applyAlignment="1">
      <alignment horizontal="center" vertical="center" shrinkToFit="1"/>
    </xf>
    <xf numFmtId="0" fontId="49" fillId="21" borderId="161" xfId="5" applyFont="1" applyFill="1" applyBorder="1" applyAlignment="1">
      <alignment horizontal="center" vertical="center" shrinkToFit="1"/>
    </xf>
    <xf numFmtId="0" fontId="49" fillId="21" borderId="162" xfId="5" applyFont="1" applyFill="1" applyBorder="1" applyAlignment="1">
      <alignment horizontal="center" vertical="center" shrinkToFit="1"/>
    </xf>
    <xf numFmtId="0" fontId="49" fillId="21" borderId="91" xfId="5" applyFont="1" applyFill="1" applyBorder="1" applyAlignment="1">
      <alignment horizontal="center" vertical="center" shrinkToFit="1"/>
    </xf>
    <xf numFmtId="0" fontId="49" fillId="21" borderId="163" xfId="5" applyFont="1" applyFill="1" applyBorder="1" applyAlignment="1">
      <alignment horizontal="center" vertical="center" shrinkToFit="1"/>
    </xf>
    <xf numFmtId="0" fontId="32" fillId="0" borderId="37" xfId="5" applyFont="1" applyBorder="1" applyAlignment="1">
      <alignment horizontal="center" vertical="center" shrinkToFit="1"/>
    </xf>
    <xf numFmtId="0" fontId="32" fillId="0" borderId="39" xfId="5" applyFont="1" applyBorder="1" applyAlignment="1">
      <alignment horizontal="center" vertical="center" shrinkToFit="1"/>
    </xf>
    <xf numFmtId="0" fontId="32" fillId="0" borderId="42" xfId="5" applyFont="1" applyBorder="1" applyAlignment="1">
      <alignment horizontal="center" vertical="center" shrinkToFit="1"/>
    </xf>
    <xf numFmtId="0" fontId="32" fillId="0" borderId="44" xfId="5" applyFont="1" applyBorder="1" applyAlignment="1">
      <alignment horizontal="center" vertical="center" shrinkToFit="1"/>
    </xf>
    <xf numFmtId="0" fontId="32" fillId="0" borderId="38" xfId="5" applyFont="1" applyBorder="1" applyAlignment="1">
      <alignment horizontal="center" vertical="center" shrinkToFit="1"/>
    </xf>
    <xf numFmtId="0" fontId="32" fillId="0" borderId="43" xfId="5" applyFont="1" applyBorder="1" applyAlignment="1">
      <alignment horizontal="center" vertical="center" shrinkToFit="1"/>
    </xf>
    <xf numFmtId="0" fontId="41" fillId="0" borderId="0" xfId="5" applyFont="1" applyAlignment="1">
      <alignment horizontal="left" vertical="center" shrinkToFit="1"/>
    </xf>
    <xf numFmtId="0" fontId="41" fillId="27" borderId="57" xfId="5" applyFont="1" applyFill="1" applyBorder="1" applyAlignment="1">
      <alignment horizontal="center" vertical="center" shrinkToFit="1"/>
    </xf>
    <xf numFmtId="0" fontId="41" fillId="27" borderId="52" xfId="5" applyFont="1" applyFill="1" applyBorder="1" applyAlignment="1">
      <alignment horizontal="center" vertical="center" shrinkToFit="1"/>
    </xf>
    <xf numFmtId="0" fontId="41" fillId="27" borderId="56" xfId="5" applyFont="1" applyFill="1" applyBorder="1" applyAlignment="1">
      <alignment horizontal="center" vertical="center" shrinkToFit="1"/>
    </xf>
    <xf numFmtId="0" fontId="41" fillId="27" borderId="58" xfId="5" applyFont="1" applyFill="1" applyBorder="1" applyAlignment="1">
      <alignment horizontal="center" vertical="center" shrinkToFit="1"/>
    </xf>
    <xf numFmtId="0" fontId="41" fillId="27" borderId="53" xfId="5" applyFont="1" applyFill="1" applyBorder="1" applyAlignment="1">
      <alignment horizontal="center" vertical="center" shrinkToFit="1"/>
    </xf>
    <xf numFmtId="0" fontId="41" fillId="27" borderId="54" xfId="5" applyFont="1" applyFill="1" applyBorder="1" applyAlignment="1">
      <alignment horizontal="center" vertical="center" shrinkToFit="1"/>
    </xf>
    <xf numFmtId="0" fontId="41" fillId="27" borderId="59" xfId="5" applyFont="1" applyFill="1" applyBorder="1" applyAlignment="1">
      <alignment horizontal="center" vertical="center" shrinkToFit="1"/>
    </xf>
    <xf numFmtId="0" fontId="41" fillId="27" borderId="60" xfId="5" applyFont="1" applyFill="1" applyBorder="1" applyAlignment="1">
      <alignment horizontal="center" vertical="center" shrinkToFit="1"/>
    </xf>
    <xf numFmtId="0" fontId="41" fillId="27" borderId="55" xfId="5" applyFont="1" applyFill="1" applyBorder="1" applyAlignment="1">
      <alignment horizontal="center" vertical="center" shrinkToFit="1"/>
    </xf>
    <xf numFmtId="181" fontId="41" fillId="27" borderId="59" xfId="5" applyNumberFormat="1" applyFont="1" applyFill="1" applyBorder="1" applyAlignment="1">
      <alignment horizontal="center" vertical="center" shrinkToFit="1"/>
    </xf>
    <xf numFmtId="181" fontId="41" fillId="27" borderId="60" xfId="5" applyNumberFormat="1" applyFont="1" applyFill="1" applyBorder="1" applyAlignment="1">
      <alignment horizontal="center" vertical="center" shrinkToFit="1"/>
    </xf>
    <xf numFmtId="181" fontId="41" fillId="27" borderId="55" xfId="5" applyNumberFormat="1" applyFont="1" applyFill="1" applyBorder="1" applyAlignment="1">
      <alignment horizontal="center" vertical="center" shrinkToFit="1"/>
    </xf>
    <xf numFmtId="0" fontId="49" fillId="27" borderId="57" xfId="5" applyFont="1" applyFill="1" applyBorder="1" applyAlignment="1">
      <alignment horizontal="center" vertical="center" shrinkToFit="1"/>
    </xf>
    <xf numFmtId="0" fontId="49" fillId="27" borderId="62" xfId="5" applyFont="1" applyFill="1" applyBorder="1" applyAlignment="1">
      <alignment horizontal="center" vertical="center" shrinkToFit="1"/>
    </xf>
    <xf numFmtId="0" fontId="49" fillId="27" borderId="52" xfId="5" applyFont="1" applyFill="1" applyBorder="1" applyAlignment="1">
      <alignment horizontal="center" vertical="center" shrinkToFit="1"/>
    </xf>
    <xf numFmtId="0" fontId="49" fillId="27" borderId="53" xfId="5" applyFont="1" applyFill="1" applyBorder="1" applyAlignment="1">
      <alignment horizontal="center" vertical="center" shrinkToFit="1"/>
    </xf>
    <xf numFmtId="0" fontId="49" fillId="27" borderId="63" xfId="5" applyFont="1" applyFill="1" applyBorder="1" applyAlignment="1">
      <alignment horizontal="center" vertical="center" shrinkToFit="1"/>
    </xf>
    <xf numFmtId="0" fontId="49" fillId="27" borderId="54" xfId="5" applyFont="1" applyFill="1" applyBorder="1" applyAlignment="1">
      <alignment horizontal="center" vertical="center" shrinkToFit="1"/>
    </xf>
    <xf numFmtId="0" fontId="41" fillId="9" borderId="1" xfId="5" applyFont="1" applyFill="1" applyBorder="1" applyAlignment="1">
      <alignment horizontal="center" vertical="center" shrinkToFit="1"/>
    </xf>
    <xf numFmtId="0" fontId="35" fillId="0" borderId="10" xfId="5" applyFont="1" applyBorder="1" applyAlignment="1">
      <alignment horizontal="center" vertical="center" shrinkToFit="1"/>
    </xf>
    <xf numFmtId="0" fontId="35" fillId="0" borderId="11" xfId="5" applyFont="1" applyBorder="1" applyAlignment="1">
      <alignment horizontal="center" vertical="center" shrinkToFit="1"/>
    </xf>
    <xf numFmtId="9" fontId="49" fillId="20" borderId="166" xfId="6" applyFont="1" applyFill="1" applyBorder="1" applyAlignment="1">
      <alignment horizontal="center" vertical="center"/>
    </xf>
    <xf numFmtId="9" fontId="49" fillId="20" borderId="1" xfId="6" applyFont="1" applyFill="1" applyBorder="1" applyAlignment="1">
      <alignment horizontal="center" vertical="center"/>
    </xf>
    <xf numFmtId="9" fontId="49" fillId="20" borderId="167" xfId="6" applyFont="1" applyFill="1" applyBorder="1" applyAlignment="1">
      <alignment horizontal="center" vertical="center"/>
    </xf>
    <xf numFmtId="0" fontId="49" fillId="20" borderId="187" xfId="5" applyFont="1" applyFill="1" applyBorder="1" applyAlignment="1">
      <alignment horizontal="center" vertical="center" shrinkToFit="1"/>
    </xf>
    <xf numFmtId="0" fontId="35" fillId="20" borderId="132" xfId="5" applyFont="1" applyFill="1" applyBorder="1" applyAlignment="1">
      <alignment horizontal="center" vertical="center" wrapText="1" shrinkToFit="1"/>
    </xf>
    <xf numFmtId="0" fontId="35" fillId="20" borderId="134" xfId="5" applyFont="1" applyFill="1" applyBorder="1" applyAlignment="1">
      <alignment horizontal="center" vertical="center" wrapText="1" shrinkToFit="1"/>
    </xf>
    <xf numFmtId="0" fontId="35" fillId="20" borderId="137" xfId="5" applyFont="1" applyFill="1" applyBorder="1" applyAlignment="1">
      <alignment horizontal="center" vertical="center" wrapText="1" shrinkToFit="1"/>
    </xf>
    <xf numFmtId="181" fontId="34" fillId="20" borderId="168" xfId="5" applyNumberFormat="1" applyFont="1" applyFill="1" applyBorder="1" applyAlignment="1">
      <alignment horizontal="left" vertical="center" wrapText="1" indent="1"/>
    </xf>
    <xf numFmtId="181" fontId="34" fillId="20" borderId="151" xfId="5" applyNumberFormat="1" applyFont="1" applyFill="1" applyBorder="1" applyAlignment="1">
      <alignment horizontal="left" vertical="center" wrapText="1" indent="1"/>
    </xf>
    <xf numFmtId="181" fontId="34" fillId="20" borderId="160" xfId="5" applyNumberFormat="1" applyFont="1" applyFill="1" applyBorder="1" applyAlignment="1">
      <alignment horizontal="left" vertical="center" wrapText="1" indent="1"/>
    </xf>
    <xf numFmtId="181" fontId="34" fillId="20" borderId="0" xfId="5" applyNumberFormat="1" applyFont="1" applyFill="1" applyAlignment="1">
      <alignment horizontal="left" vertical="center" wrapText="1" indent="1"/>
    </xf>
    <xf numFmtId="38" fontId="48" fillId="0" borderId="151" xfId="5" applyNumberFormat="1" applyFont="1" applyBorder="1" applyAlignment="1">
      <alignment horizontal="center" vertical="center"/>
    </xf>
    <xf numFmtId="38" fontId="48" fillId="0" borderId="170" xfId="5" applyNumberFormat="1" applyFont="1" applyBorder="1" applyAlignment="1">
      <alignment horizontal="center" vertical="center"/>
    </xf>
    <xf numFmtId="38" fontId="48" fillId="0" borderId="0" xfId="5" applyNumberFormat="1" applyFont="1" applyAlignment="1">
      <alignment horizontal="center" vertical="center"/>
    </xf>
    <xf numFmtId="38" fontId="48" fillId="0" borderId="161" xfId="5" applyNumberFormat="1" applyFont="1" applyBorder="1" applyAlignment="1">
      <alignment horizontal="center" vertical="center"/>
    </xf>
    <xf numFmtId="0" fontId="34" fillId="0" borderId="0" xfId="5" applyFont="1" applyAlignment="1">
      <alignment horizontal="center"/>
    </xf>
    <xf numFmtId="0" fontId="49" fillId="12" borderId="152" xfId="5" applyFont="1" applyFill="1" applyBorder="1" applyAlignment="1">
      <alignment horizontal="center" vertical="center" shrinkToFit="1"/>
    </xf>
    <xf numFmtId="0" fontId="48" fillId="12" borderId="153" xfId="5" applyFont="1" applyFill="1" applyBorder="1" applyAlignment="1">
      <alignment horizontal="center" vertical="center" shrinkToFit="1"/>
    </xf>
    <xf numFmtId="0" fontId="48" fillId="12" borderId="154" xfId="5" applyFont="1" applyFill="1" applyBorder="1" applyAlignment="1">
      <alignment horizontal="center" vertical="center" shrinkToFit="1"/>
    </xf>
    <xf numFmtId="0" fontId="48" fillId="12" borderId="155" xfId="5" applyFont="1" applyFill="1" applyBorder="1" applyAlignment="1">
      <alignment horizontal="center" vertical="center" shrinkToFit="1"/>
    </xf>
    <xf numFmtId="0" fontId="48" fillId="12" borderId="156" xfId="5" applyFont="1" applyFill="1" applyBorder="1" applyAlignment="1">
      <alignment horizontal="center" vertical="center" shrinkToFit="1"/>
    </xf>
    <xf numFmtId="0" fontId="48" fillId="12" borderId="157" xfId="5" applyFont="1" applyFill="1" applyBorder="1" applyAlignment="1">
      <alignment horizontal="center" vertical="center" shrinkToFit="1"/>
    </xf>
    <xf numFmtId="0" fontId="49" fillId="21" borderId="158" xfId="5" applyFont="1" applyFill="1" applyBorder="1" applyAlignment="1">
      <alignment horizontal="center" vertical="center" shrinkToFit="1"/>
    </xf>
    <xf numFmtId="0" fontId="49" fillId="21" borderId="153" xfId="5" applyFont="1" applyFill="1" applyBorder="1" applyAlignment="1">
      <alignment horizontal="center" vertical="center" shrinkToFit="1"/>
    </xf>
    <xf numFmtId="0" fontId="49" fillId="21" borderId="159" xfId="5" applyFont="1" applyFill="1" applyBorder="1" applyAlignment="1">
      <alignment horizontal="center" vertical="center" shrinkToFit="1"/>
    </xf>
    <xf numFmtId="0" fontId="49" fillId="38" borderId="171" xfId="5" applyFont="1" applyFill="1" applyBorder="1" applyAlignment="1">
      <alignment horizontal="center"/>
    </xf>
    <xf numFmtId="0" fontId="49" fillId="38" borderId="172" xfId="5" applyFont="1" applyFill="1" applyBorder="1" applyAlignment="1">
      <alignment horizontal="center"/>
    </xf>
    <xf numFmtId="0" fontId="49" fillId="38" borderId="173" xfId="5" applyFont="1" applyFill="1" applyBorder="1" applyAlignment="1">
      <alignment horizontal="center"/>
    </xf>
    <xf numFmtId="0" fontId="49" fillId="38" borderId="174" xfId="5" applyFont="1" applyFill="1" applyBorder="1" applyAlignment="1">
      <alignment horizontal="center"/>
    </xf>
    <xf numFmtId="0" fontId="49" fillId="38" borderId="1" xfId="5" applyFont="1" applyFill="1" applyBorder="1" applyAlignment="1">
      <alignment horizontal="center"/>
    </xf>
    <xf numFmtId="0" fontId="49" fillId="38" borderId="175" xfId="5" applyFont="1" applyFill="1" applyBorder="1" applyAlignment="1">
      <alignment horizontal="center"/>
    </xf>
    <xf numFmtId="181" fontId="48" fillId="20" borderId="93" xfId="5" applyNumberFormat="1" applyFont="1" applyFill="1" applyBorder="1" applyAlignment="1">
      <alignment horizontal="center" vertical="center" shrinkToFit="1"/>
    </xf>
    <xf numFmtId="181" fontId="48" fillId="20" borderId="165" xfId="5" applyNumberFormat="1" applyFont="1" applyFill="1" applyBorder="1" applyAlignment="1">
      <alignment horizontal="center" vertical="center" shrinkToFit="1"/>
    </xf>
    <xf numFmtId="181" fontId="48" fillId="20" borderId="0" xfId="5" applyNumberFormat="1" applyFont="1" applyFill="1" applyAlignment="1">
      <alignment horizontal="center" vertical="center" shrinkToFit="1"/>
    </xf>
    <xf numFmtId="181" fontId="48" fillId="20" borderId="161" xfId="5" applyNumberFormat="1" applyFont="1" applyFill="1" applyBorder="1" applyAlignment="1">
      <alignment horizontal="center" vertical="center" shrinkToFit="1"/>
    </xf>
    <xf numFmtId="38" fontId="49" fillId="0" borderId="151" xfId="5" applyNumberFormat="1" applyFont="1" applyBorder="1" applyAlignment="1">
      <alignment horizontal="center" vertical="center"/>
    </xf>
    <xf numFmtId="38" fontId="49" fillId="0" borderId="170" xfId="5" applyNumberFormat="1" applyFont="1" applyBorder="1" applyAlignment="1">
      <alignment horizontal="center" vertical="center"/>
    </xf>
    <xf numFmtId="38" fontId="49" fillId="0" borderId="0" xfId="5" applyNumberFormat="1" applyFont="1" applyAlignment="1">
      <alignment horizontal="center" vertical="center"/>
    </xf>
    <xf numFmtId="38" fontId="49" fillId="0" borderId="161" xfId="5" applyNumberFormat="1" applyFont="1" applyBorder="1" applyAlignment="1">
      <alignment horizontal="center" vertical="center"/>
    </xf>
    <xf numFmtId="0" fontId="34" fillId="20" borderId="168" xfId="5" applyFont="1" applyFill="1" applyBorder="1" applyAlignment="1">
      <alignment horizontal="left" vertical="center" wrapText="1" indent="1" shrinkToFit="1"/>
    </xf>
    <xf numFmtId="0" fontId="34" fillId="20" borderId="151" xfId="5" applyFont="1" applyFill="1" applyBorder="1" applyAlignment="1">
      <alignment horizontal="left" vertical="center" wrapText="1" indent="1" shrinkToFit="1"/>
    </xf>
    <xf numFmtId="0" fontId="34" fillId="20" borderId="160" xfId="5" applyFont="1" applyFill="1" applyBorder="1" applyAlignment="1">
      <alignment horizontal="left" vertical="center" wrapText="1" indent="1" shrinkToFit="1"/>
    </xf>
    <xf numFmtId="0" fontId="34" fillId="20" borderId="0" xfId="5" applyFont="1" applyFill="1" applyAlignment="1">
      <alignment horizontal="left" vertical="center" wrapText="1" indent="1" shrinkToFit="1"/>
    </xf>
    <xf numFmtId="0" fontId="48" fillId="20" borderId="164" xfId="5" applyFont="1" applyFill="1" applyBorder="1" applyAlignment="1">
      <alignment horizontal="center" vertical="center" shrinkToFit="1"/>
    </xf>
    <xf numFmtId="0" fontId="48" fillId="20" borderId="93" xfId="5" applyFont="1" applyFill="1" applyBorder="1" applyAlignment="1">
      <alignment horizontal="center" vertical="center" shrinkToFit="1"/>
    </xf>
    <xf numFmtId="0" fontId="48" fillId="20" borderId="160" xfId="5" applyFont="1" applyFill="1" applyBorder="1" applyAlignment="1">
      <alignment horizontal="center" vertical="center" shrinkToFit="1"/>
    </xf>
    <xf numFmtId="0" fontId="48" fillId="20" borderId="0" xfId="5" applyFont="1" applyFill="1" applyAlignment="1">
      <alignment horizontal="center" vertical="center" shrinkToFit="1"/>
    </xf>
    <xf numFmtId="0" fontId="47" fillId="6" borderId="178" xfId="5" applyFont="1" applyFill="1" applyBorder="1" applyAlignment="1">
      <alignment horizontal="left" vertical="center" wrapText="1" shrinkToFit="1"/>
    </xf>
    <xf numFmtId="0" fontId="47" fillId="6" borderId="29" xfId="5" applyFont="1" applyFill="1" applyBorder="1" applyAlignment="1">
      <alignment horizontal="left" vertical="center" shrinkToFit="1"/>
    </xf>
    <xf numFmtId="0" fontId="47" fillId="6" borderId="178" xfId="5" applyFont="1" applyFill="1" applyBorder="1" applyAlignment="1">
      <alignment horizontal="left" vertical="center" shrinkToFit="1"/>
    </xf>
    <xf numFmtId="38" fontId="49" fillId="6" borderId="151" xfId="5" applyNumberFormat="1" applyFont="1" applyFill="1" applyBorder="1" applyAlignment="1">
      <alignment horizontal="center" vertical="center" shrinkToFit="1"/>
    </xf>
    <xf numFmtId="38" fontId="49" fillId="6" borderId="177" xfId="5" applyNumberFormat="1" applyFont="1" applyFill="1" applyBorder="1" applyAlignment="1">
      <alignment horizontal="center" vertical="center" shrinkToFit="1"/>
    </xf>
    <xf numFmtId="38" fontId="49" fillId="6" borderId="0" xfId="5" applyNumberFormat="1" applyFont="1" applyFill="1" applyAlignment="1">
      <alignment horizontal="center" vertical="center" shrinkToFit="1"/>
    </xf>
    <xf numFmtId="38" fontId="49" fillId="6" borderId="179" xfId="5" applyNumberFormat="1" applyFont="1" applyFill="1" applyBorder="1" applyAlignment="1">
      <alignment horizontal="center" vertical="center" shrinkToFit="1"/>
    </xf>
    <xf numFmtId="0" fontId="46" fillId="38" borderId="176" xfId="5" applyFont="1" applyFill="1" applyBorder="1" applyAlignment="1">
      <alignment horizontal="center" vertical="center" shrinkToFit="1"/>
    </xf>
    <xf numFmtId="0" fontId="46" fillId="38" borderId="169" xfId="5" applyFont="1" applyFill="1" applyBorder="1" applyAlignment="1">
      <alignment horizontal="center" vertical="center" shrinkToFit="1"/>
    </xf>
    <xf numFmtId="0" fontId="46" fillId="38" borderId="178" xfId="5" applyFont="1" applyFill="1" applyBorder="1" applyAlignment="1">
      <alignment horizontal="center" vertical="center" shrinkToFit="1"/>
    </xf>
    <xf numFmtId="0" fontId="46" fillId="38" borderId="29" xfId="5" applyFont="1" applyFill="1" applyBorder="1" applyAlignment="1">
      <alignment horizontal="center" vertical="center" shrinkToFit="1"/>
    </xf>
    <xf numFmtId="0" fontId="46" fillId="38" borderId="151" xfId="5" applyFont="1" applyFill="1" applyBorder="1" applyAlignment="1">
      <alignment horizontal="center" vertical="center" shrinkToFit="1"/>
    </xf>
    <xf numFmtId="0" fontId="46" fillId="38" borderId="177" xfId="5" applyFont="1" applyFill="1" applyBorder="1" applyAlignment="1">
      <alignment horizontal="center" vertical="center" shrinkToFit="1"/>
    </xf>
    <xf numFmtId="0" fontId="46" fillId="38" borderId="0" xfId="5" applyFont="1" applyFill="1" applyAlignment="1">
      <alignment horizontal="center" vertical="center" shrinkToFit="1"/>
    </xf>
    <xf numFmtId="0" fontId="46" fillId="38" borderId="179" xfId="5" applyFont="1" applyFill="1" applyBorder="1" applyAlignment="1">
      <alignment horizontal="center" vertical="center" shrinkToFit="1"/>
    </xf>
    <xf numFmtId="0" fontId="49" fillId="6" borderId="178" xfId="5" applyFont="1" applyFill="1" applyBorder="1" applyAlignment="1">
      <alignment horizontal="left" vertical="center" shrinkToFit="1"/>
    </xf>
    <xf numFmtId="0" fontId="49" fillId="6" borderId="29" xfId="5" applyFont="1" applyFill="1" applyBorder="1" applyAlignment="1">
      <alignment horizontal="left" vertical="center" shrinkToFit="1"/>
    </xf>
    <xf numFmtId="0" fontId="74" fillId="6" borderId="178" xfId="5" applyFont="1" applyFill="1" applyBorder="1" applyAlignment="1">
      <alignment horizontal="left" vertical="center" wrapText="1" shrinkToFit="1"/>
    </xf>
    <xf numFmtId="0" fontId="74" fillId="6" borderId="29" xfId="5" applyFont="1" applyFill="1" applyBorder="1" applyAlignment="1">
      <alignment horizontal="left" vertical="center" shrinkToFit="1"/>
    </xf>
    <xf numFmtId="0" fontId="74" fillId="6" borderId="178" xfId="5" applyFont="1" applyFill="1" applyBorder="1" applyAlignment="1">
      <alignment horizontal="left" vertical="center" shrinkToFit="1"/>
    </xf>
    <xf numFmtId="0" fontId="74" fillId="6" borderId="180" xfId="5" applyFont="1" applyFill="1" applyBorder="1" applyAlignment="1">
      <alignment horizontal="left" vertical="center" shrinkToFit="1"/>
    </xf>
    <xf numFmtId="0" fontId="74" fillId="6" borderId="8" xfId="5" applyFont="1" applyFill="1" applyBorder="1" applyAlignment="1">
      <alignment horizontal="left" vertical="center" shrinkToFit="1"/>
    </xf>
    <xf numFmtId="185" fontId="48" fillId="0" borderId="186" xfId="5" applyNumberFormat="1" applyFont="1" applyBorder="1" applyAlignment="1">
      <alignment horizontal="center" vertical="center" shrinkToFit="1"/>
    </xf>
    <xf numFmtId="185" fontId="48" fillId="0" borderId="139" xfId="5" applyNumberFormat="1" applyFont="1" applyBorder="1" applyAlignment="1">
      <alignment horizontal="center" vertical="center" shrinkToFit="1"/>
    </xf>
    <xf numFmtId="185" fontId="48" fillId="0" borderId="22" xfId="5" applyNumberFormat="1" applyFont="1" applyBorder="1" applyAlignment="1">
      <alignment horizontal="center" vertical="center" shrinkToFit="1"/>
    </xf>
    <xf numFmtId="185" fontId="48" fillId="0" borderId="131" xfId="5" applyNumberFormat="1" applyFont="1" applyBorder="1" applyAlignment="1">
      <alignment horizontal="center" vertical="center" shrinkToFit="1"/>
    </xf>
    <xf numFmtId="185" fontId="48" fillId="0" borderId="72" xfId="5" applyNumberFormat="1" applyFont="1" applyBorder="1" applyAlignment="1">
      <alignment horizontal="right" vertical="center" shrinkToFit="1"/>
    </xf>
    <xf numFmtId="185" fontId="48" fillId="0" borderId="138" xfId="5" applyNumberFormat="1" applyFont="1" applyBorder="1" applyAlignment="1">
      <alignment horizontal="right" vertical="center" shrinkToFit="1"/>
    </xf>
    <xf numFmtId="185" fontId="48" fillId="30" borderId="74" xfId="5" applyNumberFormat="1" applyFont="1" applyFill="1" applyBorder="1" applyAlignment="1">
      <alignment horizontal="right" vertical="center" shrinkToFit="1"/>
    </xf>
    <xf numFmtId="185" fontId="48" fillId="30" borderId="139" xfId="5" applyNumberFormat="1" applyFont="1" applyFill="1" applyBorder="1" applyAlignment="1">
      <alignment horizontal="right" vertical="center" shrinkToFit="1"/>
    </xf>
    <xf numFmtId="185" fontId="48" fillId="30" borderId="75" xfId="5" applyNumberFormat="1" applyFont="1" applyFill="1" applyBorder="1" applyAlignment="1">
      <alignment horizontal="right" vertical="center" shrinkToFit="1"/>
    </xf>
    <xf numFmtId="185" fontId="48" fillId="30" borderId="138" xfId="5" applyNumberFormat="1" applyFont="1" applyFill="1" applyBorder="1" applyAlignment="1">
      <alignment horizontal="right" vertical="center" shrinkToFit="1"/>
    </xf>
    <xf numFmtId="0" fontId="42" fillId="6" borderId="178" xfId="5" applyFont="1" applyFill="1" applyBorder="1" applyAlignment="1">
      <alignment horizontal="center" vertical="center" wrapText="1" shrinkToFit="1"/>
    </xf>
    <xf numFmtId="0" fontId="42" fillId="6" borderId="29" xfId="5" applyFont="1" applyFill="1" applyBorder="1" applyAlignment="1">
      <alignment horizontal="center" vertical="center" shrinkToFit="1"/>
    </xf>
    <xf numFmtId="0" fontId="42" fillId="6" borderId="178" xfId="5" applyFont="1" applyFill="1" applyBorder="1" applyAlignment="1">
      <alignment horizontal="center" vertical="center" shrinkToFit="1"/>
    </xf>
    <xf numFmtId="0" fontId="53" fillId="20" borderId="168" xfId="3" applyFont="1" applyFill="1" applyBorder="1" applyAlignment="1">
      <alignment horizontal="center" vertical="center" wrapText="1"/>
    </xf>
    <xf numFmtId="0" fontId="53" fillId="20" borderId="151" xfId="3" applyFont="1" applyFill="1" applyBorder="1" applyAlignment="1">
      <alignment horizontal="center" vertical="center" wrapText="1"/>
    </xf>
    <xf numFmtId="0" fontId="53" fillId="20" borderId="160" xfId="3" applyFont="1" applyFill="1" applyBorder="1" applyAlignment="1">
      <alignment horizontal="center" vertical="center" wrapText="1"/>
    </xf>
    <xf numFmtId="0" fontId="53" fillId="20" borderId="0" xfId="3" applyFont="1" applyFill="1" applyAlignment="1">
      <alignment horizontal="center" vertical="center" wrapText="1"/>
    </xf>
    <xf numFmtId="0" fontId="53" fillId="20" borderId="238" xfId="3" applyFont="1" applyFill="1" applyBorder="1" applyAlignment="1">
      <alignment horizontal="center" vertical="center" wrapText="1"/>
    </xf>
    <xf numFmtId="0" fontId="53" fillId="20" borderId="3" xfId="3" applyFont="1" applyFill="1" applyBorder="1" applyAlignment="1">
      <alignment horizontal="center" vertical="center" wrapText="1"/>
    </xf>
    <xf numFmtId="38" fontId="48" fillId="0" borderId="3" xfId="5" applyNumberFormat="1" applyFont="1" applyBorder="1" applyAlignment="1">
      <alignment horizontal="center" vertical="center"/>
    </xf>
    <xf numFmtId="38" fontId="48" fillId="0" borderId="239" xfId="5" applyNumberFormat="1" applyFont="1" applyBorder="1" applyAlignment="1">
      <alignment horizontal="center" vertical="center"/>
    </xf>
    <xf numFmtId="0" fontId="39" fillId="44" borderId="148" xfId="0" applyFont="1" applyFill="1" applyBorder="1" applyAlignment="1">
      <alignment horizontal="left" shrinkToFit="1"/>
    </xf>
    <xf numFmtId="0" fontId="39" fillId="44" borderId="147" xfId="0" applyFont="1" applyFill="1" applyBorder="1" applyAlignment="1">
      <alignment horizontal="left" shrinkToFit="1"/>
    </xf>
    <xf numFmtId="0" fontId="0" fillId="3" borderId="210" xfId="0" applyFill="1" applyBorder="1" applyAlignment="1">
      <alignment horizontal="left" wrapText="1" shrinkToFit="1"/>
    </xf>
    <xf numFmtId="0" fontId="0" fillId="3" borderId="206" xfId="0" applyFill="1" applyBorder="1" applyAlignment="1">
      <alignment horizontal="left" wrapText="1" shrinkToFit="1"/>
    </xf>
    <xf numFmtId="0" fontId="0" fillId="42" borderId="37" xfId="2" applyFont="1" applyFill="1" applyBorder="1" applyAlignment="1">
      <alignment horizontal="center" vertical="center"/>
    </xf>
    <xf numFmtId="0" fontId="0" fillId="42" borderId="38" xfId="2" applyFont="1" applyFill="1" applyBorder="1" applyAlignment="1">
      <alignment horizontal="center" vertical="center"/>
    </xf>
    <xf numFmtId="0" fontId="0" fillId="25" borderId="38" xfId="0" applyFill="1" applyBorder="1" applyAlignment="1">
      <alignment horizontal="center" vertical="center"/>
    </xf>
    <xf numFmtId="0" fontId="0" fillId="25" borderId="39" xfId="0" applyFill="1" applyBorder="1" applyAlignment="1">
      <alignment horizontal="center" vertical="center"/>
    </xf>
    <xf numFmtId="0" fontId="4" fillId="42" borderId="42" xfId="2" applyFont="1" applyFill="1" applyBorder="1" applyAlignment="1">
      <alignment horizontal="center" vertical="center" wrapText="1"/>
    </xf>
    <xf numFmtId="0" fontId="4" fillId="42" borderId="43" xfId="2" applyFont="1" applyFill="1" applyBorder="1" applyAlignment="1">
      <alignment horizontal="center" vertical="center" wrapText="1"/>
    </xf>
    <xf numFmtId="0" fontId="76" fillId="11" borderId="47" xfId="0" applyFont="1" applyFill="1" applyBorder="1" applyAlignment="1">
      <alignment horizontal="center" vertical="center" textRotation="255" wrapText="1"/>
    </xf>
    <xf numFmtId="0" fontId="76" fillId="11" borderId="48" xfId="0" applyFont="1" applyFill="1" applyBorder="1" applyAlignment="1">
      <alignment horizontal="center" vertical="center" textRotation="255" wrapText="1"/>
    </xf>
    <xf numFmtId="0" fontId="76" fillId="11" borderId="49" xfId="0" applyFont="1" applyFill="1" applyBorder="1" applyAlignment="1">
      <alignment horizontal="center" vertical="center" textRotation="255" wrapText="1"/>
    </xf>
    <xf numFmtId="0" fontId="77" fillId="42" borderId="40" xfId="0" applyFont="1" applyFill="1" applyBorder="1" applyAlignment="1">
      <alignment horizontal="center" vertical="center"/>
    </xf>
    <xf numFmtId="0" fontId="77" fillId="42" borderId="236" xfId="0" applyFont="1" applyFill="1" applyBorder="1" applyAlignment="1">
      <alignment horizontal="center" vertical="center"/>
    </xf>
    <xf numFmtId="0" fontId="0" fillId="25" borderId="229" xfId="0" applyFill="1" applyBorder="1" applyAlignment="1">
      <alignment horizontal="center" vertical="center" wrapText="1"/>
    </xf>
    <xf numFmtId="0" fontId="0" fillId="25" borderId="0" xfId="0" applyFill="1" applyAlignment="1">
      <alignment horizontal="center" vertical="center" wrapText="1"/>
    </xf>
    <xf numFmtId="0" fontId="0" fillId="25" borderId="228" xfId="0" applyFill="1" applyBorder="1" applyAlignment="1">
      <alignment horizontal="center" vertical="center" wrapText="1"/>
    </xf>
    <xf numFmtId="0" fontId="77" fillId="42" borderId="42" xfId="0" applyFont="1" applyFill="1" applyBorder="1" applyAlignment="1">
      <alignment horizontal="center" vertical="center"/>
    </xf>
    <xf numFmtId="0" fontId="77" fillId="42" borderId="237" xfId="0" applyFont="1" applyFill="1" applyBorder="1" applyAlignment="1">
      <alignment horizontal="center" vertical="center"/>
    </xf>
    <xf numFmtId="0" fontId="0" fillId="10" borderId="10" xfId="2" applyFont="1" applyFill="1" applyBorder="1" applyAlignment="1">
      <alignment horizontal="center" vertical="center"/>
    </xf>
    <xf numFmtId="0" fontId="0" fillId="10" borderId="20" xfId="2" applyFont="1" applyFill="1" applyBorder="1" applyAlignment="1">
      <alignment horizontal="center" vertical="center"/>
    </xf>
    <xf numFmtId="0" fontId="0" fillId="10" borderId="11" xfId="2" applyFont="1" applyFill="1" applyBorder="1" applyAlignment="1">
      <alignment horizontal="center" vertical="center"/>
    </xf>
    <xf numFmtId="0" fontId="76" fillId="25" borderId="47" xfId="0" applyFont="1" applyFill="1" applyBorder="1" applyAlignment="1">
      <alignment horizontal="center" vertical="center" textRotation="255"/>
    </xf>
    <xf numFmtId="0" fontId="76" fillId="25" borderId="48" xfId="0" applyFont="1" applyFill="1" applyBorder="1" applyAlignment="1">
      <alignment horizontal="center" vertical="center" textRotation="255"/>
    </xf>
    <xf numFmtId="0" fontId="76" fillId="25" borderId="145" xfId="0" applyFont="1" applyFill="1" applyBorder="1" applyAlignment="1">
      <alignment horizontal="center" vertical="center" textRotation="255"/>
    </xf>
    <xf numFmtId="0" fontId="4" fillId="16" borderId="37" xfId="0" applyFont="1" applyFill="1" applyBorder="1" applyAlignment="1">
      <alignment horizontal="center" vertical="center" wrapText="1"/>
    </xf>
    <xf numFmtId="0" fontId="4" fillId="16" borderId="38" xfId="0" applyFont="1" applyFill="1" applyBorder="1" applyAlignment="1">
      <alignment horizontal="center" vertical="center" wrapText="1"/>
    </xf>
    <xf numFmtId="0" fontId="4" fillId="16" borderId="39" xfId="0" applyFont="1" applyFill="1" applyBorder="1" applyAlignment="1">
      <alignment horizontal="center" vertical="center" wrapText="1"/>
    </xf>
    <xf numFmtId="0" fontId="4" fillId="16" borderId="40" xfId="0" applyFont="1" applyFill="1" applyBorder="1" applyAlignment="1">
      <alignment horizontal="center" vertical="center" wrapText="1"/>
    </xf>
    <xf numFmtId="0" fontId="4" fillId="16" borderId="0" xfId="0" applyFont="1" applyFill="1" applyAlignment="1">
      <alignment horizontal="center" vertical="center" wrapText="1"/>
    </xf>
    <xf numFmtId="0" fontId="4" fillId="16" borderId="41" xfId="0" applyFont="1" applyFill="1" applyBorder="1" applyAlignment="1">
      <alignment horizontal="center" vertical="center" wrapText="1"/>
    </xf>
    <xf numFmtId="0" fontId="4" fillId="16" borderId="42" xfId="0" applyFont="1" applyFill="1" applyBorder="1" applyAlignment="1">
      <alignment horizontal="center" vertical="center" wrapText="1"/>
    </xf>
    <xf numFmtId="0" fontId="4" fillId="16" borderId="43" xfId="0" applyFont="1" applyFill="1" applyBorder="1" applyAlignment="1">
      <alignment horizontal="center" vertical="center" wrapText="1"/>
    </xf>
    <xf numFmtId="0" fontId="4" fillId="16" borderId="44" xfId="0" applyFont="1" applyFill="1" applyBorder="1" applyAlignment="1">
      <alignment horizontal="center" vertical="center" wrapText="1"/>
    </xf>
    <xf numFmtId="0" fontId="0" fillId="45" borderId="47" xfId="0" applyFill="1" applyBorder="1" applyAlignment="1">
      <alignment horizontal="left" vertical="center"/>
    </xf>
    <xf numFmtId="0" fontId="0" fillId="45" borderId="48" xfId="0" applyFill="1" applyBorder="1" applyAlignment="1">
      <alignment horizontal="left" vertical="center"/>
    </xf>
    <xf numFmtId="0" fontId="0" fillId="45" borderId="49" xfId="0" applyFill="1" applyBorder="1" applyAlignment="1">
      <alignment horizontal="left" vertical="center"/>
    </xf>
    <xf numFmtId="0" fontId="76" fillId="41" borderId="47" xfId="0" applyFont="1" applyFill="1" applyBorder="1" applyAlignment="1">
      <alignment horizontal="center" vertical="center" textRotation="255"/>
    </xf>
    <xf numFmtId="0" fontId="76" fillId="41" borderId="48" xfId="0" applyFont="1" applyFill="1" applyBorder="1" applyAlignment="1">
      <alignment horizontal="center" vertical="center" textRotation="255"/>
    </xf>
    <xf numFmtId="0" fontId="76" fillId="41" borderId="145" xfId="0" applyFont="1" applyFill="1" applyBorder="1" applyAlignment="1">
      <alignment horizontal="center" vertical="center" textRotation="255"/>
    </xf>
    <xf numFmtId="0" fontId="0" fillId="41" borderId="47" xfId="0" applyFill="1" applyBorder="1" applyAlignment="1">
      <alignment horizontal="left" vertical="center" wrapText="1"/>
    </xf>
    <xf numFmtId="0" fontId="0" fillId="41" borderId="48" xfId="0" applyFill="1" applyBorder="1" applyAlignment="1">
      <alignment horizontal="left" vertical="center" wrapText="1"/>
    </xf>
    <xf numFmtId="0" fontId="0" fillId="41" borderId="145" xfId="0" applyFill="1" applyBorder="1" applyAlignment="1">
      <alignment horizontal="left" vertical="center" wrapText="1"/>
    </xf>
    <xf numFmtId="0" fontId="0" fillId="41" borderId="219" xfId="0" applyFill="1" applyBorder="1" applyAlignment="1">
      <alignment horizontal="left" vertical="center" wrapText="1"/>
    </xf>
    <xf numFmtId="0" fontId="78" fillId="0" borderId="0" xfId="0" applyFont="1" applyAlignment="1">
      <alignment horizontal="center"/>
    </xf>
    <xf numFmtId="0" fontId="0" fillId="43" borderId="10" xfId="2" applyFont="1" applyFill="1" applyBorder="1" applyAlignment="1">
      <alignment horizontal="center" vertical="center"/>
    </xf>
    <xf numFmtId="0" fontId="0" fillId="43" borderId="11" xfId="2" applyFont="1" applyFill="1" applyBorder="1" applyAlignment="1">
      <alignment horizontal="center" vertical="center"/>
    </xf>
    <xf numFmtId="0" fontId="0" fillId="23" borderId="20" xfId="0" applyFill="1" applyBorder="1" applyAlignment="1">
      <alignment horizontal="center" vertical="center"/>
    </xf>
    <xf numFmtId="0" fontId="0" fillId="23" borderId="11" xfId="0" applyFill="1" applyBorder="1" applyAlignment="1">
      <alignment horizontal="center" vertical="center"/>
    </xf>
    <xf numFmtId="0" fontId="26" fillId="6" borderId="142" xfId="2" applyFont="1" applyFill="1" applyBorder="1" applyAlignment="1">
      <alignment horizontal="center" vertical="center"/>
    </xf>
    <xf numFmtId="0" fontId="26" fillId="6" borderId="144" xfId="2" applyFont="1" applyFill="1" applyBorder="1" applyAlignment="1">
      <alignment horizontal="center" vertical="center"/>
    </xf>
    <xf numFmtId="0" fontId="26" fillId="6" borderId="40" xfId="2" applyFont="1" applyFill="1" applyBorder="1" applyAlignment="1">
      <alignment horizontal="center" vertical="center"/>
    </xf>
    <xf numFmtId="0" fontId="26" fillId="6" borderId="41" xfId="2" applyFont="1" applyFill="1" applyBorder="1" applyAlignment="1">
      <alignment horizontal="center" vertical="center"/>
    </xf>
    <xf numFmtId="0" fontId="26" fillId="6" borderId="141" xfId="2" applyFont="1" applyFill="1" applyBorder="1" applyAlignment="1">
      <alignment horizontal="center" vertical="center"/>
    </xf>
    <xf numFmtId="0" fontId="26" fillId="6" borderId="143" xfId="2" applyFont="1" applyFill="1" applyBorder="1" applyAlignment="1">
      <alignment horizontal="center" vertical="center"/>
    </xf>
    <xf numFmtId="0" fontId="0" fillId="38" borderId="37" xfId="0" applyFill="1" applyBorder="1" applyAlignment="1">
      <alignment horizontal="center" vertical="center"/>
    </xf>
    <xf numFmtId="0" fontId="0" fillId="38" borderId="40" xfId="0" applyFill="1" applyBorder="1" applyAlignment="1">
      <alignment horizontal="center" vertical="center"/>
    </xf>
    <xf numFmtId="0" fontId="0" fillId="38" borderId="42" xfId="0" applyFill="1" applyBorder="1" applyAlignment="1">
      <alignment horizontal="center" vertical="center"/>
    </xf>
    <xf numFmtId="0" fontId="79" fillId="33" borderId="43" xfId="0" applyFont="1" applyFill="1" applyBorder="1" applyAlignment="1">
      <alignment horizontal="center" vertical="center"/>
    </xf>
    <xf numFmtId="0" fontId="39" fillId="44" borderId="43" xfId="0" applyFont="1" applyFill="1" applyBorder="1" applyAlignment="1">
      <alignment horizontal="center"/>
    </xf>
    <xf numFmtId="0" fontId="0" fillId="30" borderId="212" xfId="0" applyFill="1" applyBorder="1" applyAlignment="1">
      <alignment horizontal="left" wrapText="1" shrinkToFit="1"/>
    </xf>
    <xf numFmtId="0" fontId="0" fillId="30" borderId="208" xfId="0" applyFill="1" applyBorder="1" applyAlignment="1">
      <alignment horizontal="left" wrapText="1" shrinkToFit="1"/>
    </xf>
    <xf numFmtId="0" fontId="1" fillId="41" borderId="194" xfId="2" applyFill="1" applyBorder="1" applyAlignment="1">
      <alignment horizontal="left" vertical="center" indent="2"/>
    </xf>
    <xf numFmtId="0" fontId="1" fillId="41" borderId="195" xfId="2" applyFill="1" applyBorder="1" applyAlignment="1">
      <alignment horizontal="left" vertical="center" indent="2"/>
    </xf>
    <xf numFmtId="0" fontId="1" fillId="41" borderId="191" xfId="2" applyFill="1" applyBorder="1" applyAlignment="1">
      <alignment horizontal="left" vertical="center" indent="2"/>
    </xf>
    <xf numFmtId="0" fontId="1" fillId="41" borderId="141" xfId="0" applyFont="1" applyFill="1" applyBorder="1" applyAlignment="1">
      <alignment horizontal="center"/>
    </xf>
    <xf numFmtId="0" fontId="1" fillId="41" borderId="188" xfId="0" applyFont="1" applyFill="1" applyBorder="1" applyAlignment="1">
      <alignment horizontal="center"/>
    </xf>
    <xf numFmtId="0" fontId="1" fillId="41" borderId="143" xfId="0" applyFont="1" applyFill="1" applyBorder="1" applyAlignment="1">
      <alignment horizontal="center"/>
    </xf>
    <xf numFmtId="0" fontId="39" fillId="9" borderId="37" xfId="2" applyFont="1" applyFill="1" applyBorder="1" applyAlignment="1">
      <alignment horizontal="left" vertical="center" indent="1"/>
    </xf>
    <xf numFmtId="0" fontId="39" fillId="9" borderId="38" xfId="2" applyFont="1" applyFill="1" applyBorder="1" applyAlignment="1">
      <alignment horizontal="left" vertical="center" indent="1"/>
    </xf>
    <xf numFmtId="0" fontId="39" fillId="9" borderId="42" xfId="2" applyFont="1" applyFill="1" applyBorder="1" applyAlignment="1">
      <alignment horizontal="left" vertical="center" indent="1"/>
    </xf>
    <xf numFmtId="0" fontId="39" fillId="9" borderId="43" xfId="2" applyFont="1" applyFill="1" applyBorder="1" applyAlignment="1">
      <alignment horizontal="left" vertical="center" indent="1"/>
    </xf>
    <xf numFmtId="0" fontId="39" fillId="9" borderId="146" xfId="2" applyFont="1" applyFill="1" applyBorder="1" applyAlignment="1">
      <alignment horizontal="left" vertical="center" indent="1"/>
    </xf>
    <xf numFmtId="0" fontId="39" fillId="9" borderId="148" xfId="2" applyFont="1" applyFill="1" applyBorder="1" applyAlignment="1">
      <alignment horizontal="left" vertical="center" indent="1"/>
    </xf>
    <xf numFmtId="0" fontId="0" fillId="41" borderId="144" xfId="0" applyFill="1" applyBorder="1" applyAlignment="1">
      <alignment horizontal="left" vertical="center" wrapText="1"/>
    </xf>
    <xf numFmtId="0" fontId="0" fillId="41" borderId="41" xfId="0" applyFill="1" applyBorder="1" applyAlignment="1">
      <alignment horizontal="left" vertical="center" wrapText="1"/>
    </xf>
    <xf numFmtId="0" fontId="0" fillId="41" borderId="143" xfId="0" applyFill="1" applyBorder="1" applyAlignment="1">
      <alignment horizontal="left" vertical="center" wrapText="1"/>
    </xf>
    <xf numFmtId="0" fontId="1" fillId="41" borderId="142" xfId="2" applyFill="1" applyBorder="1" applyAlignment="1">
      <alignment horizontal="left" vertical="center" indent="2"/>
    </xf>
    <xf numFmtId="0" fontId="1" fillId="41" borderId="189" xfId="2" applyFill="1" applyBorder="1" applyAlignment="1">
      <alignment horizontal="left" vertical="center" indent="2"/>
    </xf>
    <xf numFmtId="0" fontId="1" fillId="41" borderId="144" xfId="2" applyFill="1" applyBorder="1" applyAlignment="1">
      <alignment horizontal="left" vertical="center" indent="2"/>
    </xf>
    <xf numFmtId="0" fontId="1" fillId="41" borderId="146" xfId="2" applyFill="1" applyBorder="1" applyAlignment="1">
      <alignment horizontal="left" vertical="center" indent="2"/>
    </xf>
    <xf numFmtId="0" fontId="1" fillId="41" borderId="148" xfId="2" applyFill="1" applyBorder="1" applyAlignment="1">
      <alignment horizontal="left" vertical="center" indent="2"/>
    </xf>
    <xf numFmtId="0" fontId="1" fillId="41" borderId="147" xfId="2" applyFill="1" applyBorder="1" applyAlignment="1">
      <alignment horizontal="left" vertical="center" indent="2"/>
    </xf>
    <xf numFmtId="0" fontId="1" fillId="41" borderId="141" xfId="2" applyFill="1" applyBorder="1" applyAlignment="1">
      <alignment horizontal="left" vertical="center" indent="2"/>
    </xf>
    <xf numFmtId="0" fontId="1" fillId="41" borderId="188" xfId="2" applyFill="1" applyBorder="1" applyAlignment="1">
      <alignment horizontal="left" vertical="center" indent="2"/>
    </xf>
    <xf numFmtId="0" fontId="1" fillId="41" borderId="143" xfId="2" applyFill="1" applyBorder="1" applyAlignment="1">
      <alignment horizontal="left" vertical="center" indent="2"/>
    </xf>
    <xf numFmtId="0" fontId="1" fillId="41" borderId="192" xfId="0" applyFont="1" applyFill="1" applyBorder="1" applyAlignment="1">
      <alignment horizontal="left" indent="2"/>
    </xf>
    <xf numFmtId="0" fontId="1" fillId="41" borderId="196" xfId="0" applyFont="1" applyFill="1" applyBorder="1" applyAlignment="1">
      <alignment horizontal="left" indent="2"/>
    </xf>
    <xf numFmtId="0" fontId="1" fillId="41" borderId="193" xfId="0" applyFont="1" applyFill="1" applyBorder="1" applyAlignment="1">
      <alignment horizontal="left" indent="2"/>
    </xf>
    <xf numFmtId="0" fontId="1" fillId="41" borderId="141" xfId="0" applyFont="1" applyFill="1" applyBorder="1" applyAlignment="1">
      <alignment horizontal="left" indent="2"/>
    </xf>
    <xf numFmtId="0" fontId="1" fillId="41" borderId="188" xfId="0" applyFont="1" applyFill="1" applyBorder="1" applyAlignment="1">
      <alignment horizontal="left" indent="2"/>
    </xf>
    <xf numFmtId="0" fontId="1" fillId="41" borderId="143" xfId="0" applyFont="1" applyFill="1" applyBorder="1" applyAlignment="1">
      <alignment horizontal="left" indent="2"/>
    </xf>
    <xf numFmtId="0" fontId="1" fillId="41" borderId="40" xfId="2" applyFill="1" applyBorder="1" applyAlignment="1">
      <alignment horizontal="left" vertical="center" indent="2"/>
    </xf>
    <xf numFmtId="0" fontId="1" fillId="41" borderId="0" xfId="2" applyFill="1" applyAlignment="1">
      <alignment horizontal="left" vertical="center" indent="2"/>
    </xf>
    <xf numFmtId="0" fontId="1" fillId="41" borderId="41" xfId="2" applyFill="1" applyBorder="1" applyAlignment="1">
      <alignment horizontal="left" vertical="center" indent="2"/>
    </xf>
    <xf numFmtId="0" fontId="0" fillId="0" borderId="2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42" borderId="40" xfId="0" applyFill="1" applyBorder="1" applyAlignment="1">
      <alignment horizontal="center" vertical="center"/>
    </xf>
    <xf numFmtId="0" fontId="0" fillId="42" borderId="190" xfId="0" applyFill="1" applyBorder="1" applyAlignment="1">
      <alignment horizontal="center" vertical="center"/>
    </xf>
    <xf numFmtId="0" fontId="4" fillId="16" borderId="37" xfId="0" applyFont="1" applyFill="1" applyBorder="1" applyAlignment="1">
      <alignment horizontal="center" vertical="center"/>
    </xf>
    <xf numFmtId="0" fontId="77" fillId="16" borderId="39" xfId="0" applyFont="1" applyFill="1" applyBorder="1" applyAlignment="1">
      <alignment horizontal="center" vertical="center"/>
    </xf>
    <xf numFmtId="0" fontId="77" fillId="16" borderId="40" xfId="0" applyFont="1" applyFill="1" applyBorder="1" applyAlignment="1">
      <alignment horizontal="center" vertical="center"/>
    </xf>
    <xf numFmtId="0" fontId="77" fillId="16" borderId="41" xfId="0" applyFont="1" applyFill="1" applyBorder="1" applyAlignment="1">
      <alignment horizontal="center" vertical="center"/>
    </xf>
    <xf numFmtId="0" fontId="77" fillId="16" borderId="42" xfId="0" applyFont="1" applyFill="1" applyBorder="1" applyAlignment="1">
      <alignment horizontal="center" vertical="center"/>
    </xf>
    <xf numFmtId="0" fontId="77" fillId="16" borderId="44" xfId="0" applyFont="1" applyFill="1" applyBorder="1" applyAlignment="1">
      <alignment horizontal="center" vertical="center"/>
    </xf>
    <xf numFmtId="0" fontId="0" fillId="30" borderId="39" xfId="0" applyFill="1" applyBorder="1" applyAlignment="1">
      <alignment horizontal="center" vertical="center"/>
    </xf>
    <xf numFmtId="0" fontId="0" fillId="30" borderId="41" xfId="0" applyFill="1" applyBorder="1" applyAlignment="1">
      <alignment horizontal="center" vertical="center"/>
    </xf>
    <xf numFmtId="0" fontId="0" fillId="30" borderId="206" xfId="0" applyFill="1" applyBorder="1" applyAlignment="1">
      <alignment horizontal="center" vertical="center"/>
    </xf>
    <xf numFmtId="0" fontId="0" fillId="30" borderId="210" xfId="0" applyFill="1" applyBorder="1" applyAlignment="1">
      <alignment horizontal="center" vertical="center"/>
    </xf>
    <xf numFmtId="0" fontId="0" fillId="30" borderId="210" xfId="0" applyFill="1" applyBorder="1" applyAlignment="1">
      <alignment horizontal="center" vertical="center" wrapText="1"/>
    </xf>
    <xf numFmtId="0" fontId="0" fillId="30" borderId="206" xfId="0" applyFill="1" applyBorder="1" applyAlignment="1">
      <alignment horizontal="center" vertical="center" wrapText="1"/>
    </xf>
    <xf numFmtId="0" fontId="0" fillId="30" borderId="44" xfId="0" applyFill="1" applyBorder="1" applyAlignment="1">
      <alignment horizontal="center" vertical="center"/>
    </xf>
    <xf numFmtId="0" fontId="24" fillId="27" borderId="40" xfId="2" applyFont="1" applyFill="1" applyBorder="1" applyAlignment="1">
      <alignment horizontal="left" vertical="center" indent="2"/>
    </xf>
    <xf numFmtId="0" fontId="24" fillId="27" borderId="41" xfId="2" applyFont="1" applyFill="1" applyBorder="1" applyAlignment="1">
      <alignment horizontal="left" vertical="center" indent="2"/>
    </xf>
    <xf numFmtId="0" fontId="24" fillId="27" borderId="37" xfId="2" applyFont="1" applyFill="1" applyBorder="1" applyAlignment="1">
      <alignment horizontal="left" vertical="center" indent="2"/>
    </xf>
    <xf numFmtId="0" fontId="24" fillId="27" borderId="39" xfId="2" applyFont="1" applyFill="1" applyBorder="1" applyAlignment="1">
      <alignment horizontal="left" vertical="center" indent="2"/>
    </xf>
    <xf numFmtId="0" fontId="24" fillId="27" borderId="40" xfId="2" applyFont="1" applyFill="1" applyBorder="1" applyAlignment="1">
      <alignment horizontal="left" vertical="center" wrapText="1" indent="2"/>
    </xf>
    <xf numFmtId="0" fontId="24" fillId="27" borderId="41" xfId="2" applyFont="1" applyFill="1" applyBorder="1" applyAlignment="1">
      <alignment horizontal="left" vertical="center" wrapText="1" indent="2"/>
    </xf>
    <xf numFmtId="0" fontId="24" fillId="27" borderId="42" xfId="2" applyFont="1" applyFill="1" applyBorder="1" applyAlignment="1">
      <alignment horizontal="left" vertical="center" indent="2"/>
    </xf>
    <xf numFmtId="0" fontId="24" fillId="27" borderId="44" xfId="2" applyFont="1" applyFill="1" applyBorder="1" applyAlignment="1">
      <alignment horizontal="left" vertical="center" indent="2"/>
    </xf>
    <xf numFmtId="0" fontId="39" fillId="37" borderId="47" xfId="0" applyFont="1" applyFill="1" applyBorder="1" applyAlignment="1">
      <alignment horizontal="center" vertical="center"/>
    </xf>
    <xf numFmtId="0" fontId="39" fillId="37" borderId="48" xfId="0" applyFont="1" applyFill="1" applyBorder="1" applyAlignment="1">
      <alignment horizontal="center" vertical="center"/>
    </xf>
    <xf numFmtId="0" fontId="39" fillId="37" borderId="49" xfId="0" applyFont="1" applyFill="1" applyBorder="1" applyAlignment="1">
      <alignment horizontal="center" vertical="center"/>
    </xf>
    <xf numFmtId="0" fontId="39" fillId="0" borderId="38" xfId="0" applyFont="1" applyBorder="1" applyAlignment="1">
      <alignment horizontal="left"/>
    </xf>
    <xf numFmtId="0" fontId="39" fillId="0" borderId="39" xfId="0" applyFont="1" applyBorder="1" applyAlignment="1">
      <alignment horizontal="left"/>
    </xf>
    <xf numFmtId="0" fontId="39" fillId="0" borderId="148" xfId="0" applyFont="1" applyBorder="1" applyAlignment="1">
      <alignment horizontal="left"/>
    </xf>
    <xf numFmtId="0" fontId="39" fillId="0" borderId="147" xfId="0" applyFont="1" applyBorder="1" applyAlignment="1">
      <alignment horizontal="left"/>
    </xf>
    <xf numFmtId="0" fontId="39" fillId="0" borderId="148" xfId="0" applyFont="1" applyBorder="1" applyAlignment="1">
      <alignment horizontal="left" shrinkToFit="1"/>
    </xf>
    <xf numFmtId="0" fontId="39" fillId="0" borderId="147" xfId="0" applyFont="1" applyBorder="1" applyAlignment="1">
      <alignment horizontal="left" shrinkToFit="1"/>
    </xf>
    <xf numFmtId="0" fontId="39" fillId="0" borderId="43" xfId="0" applyFont="1" applyBorder="1" applyAlignment="1">
      <alignment horizontal="left"/>
    </xf>
    <xf numFmtId="0" fontId="39" fillId="0" borderId="44" xfId="0" applyFont="1" applyBorder="1" applyAlignment="1">
      <alignment horizontal="left"/>
    </xf>
    <xf numFmtId="0" fontId="76" fillId="11" borderId="48" xfId="0" applyFont="1" applyFill="1" applyBorder="1" applyAlignment="1">
      <alignment horizontal="center" vertical="center" textRotation="255"/>
    </xf>
    <xf numFmtId="0" fontId="76" fillId="11" borderId="49" xfId="0" applyFont="1" applyFill="1" applyBorder="1" applyAlignment="1">
      <alignment horizontal="center" vertical="center" textRotation="255"/>
    </xf>
    <xf numFmtId="0" fontId="24" fillId="27" borderId="150" xfId="2" applyFont="1" applyFill="1" applyBorder="1">
      <alignment vertical="center"/>
    </xf>
    <xf numFmtId="0" fontId="24" fillId="27" borderId="149" xfId="2" applyFont="1" applyFill="1" applyBorder="1">
      <alignment vertical="center"/>
    </xf>
    <xf numFmtId="0" fontId="0" fillId="27" borderId="48" xfId="2" applyFont="1" applyFill="1" applyBorder="1" applyAlignment="1">
      <alignment vertical="center" shrinkToFit="1"/>
    </xf>
    <xf numFmtId="0" fontId="0" fillId="27" borderId="49" xfId="2" applyFont="1" applyFill="1" applyBorder="1" applyAlignment="1">
      <alignment vertical="center" shrinkToFit="1"/>
    </xf>
    <xf numFmtId="0" fontId="30" fillId="33" borderId="47" xfId="0" applyFont="1" applyFill="1" applyBorder="1" applyAlignment="1">
      <alignment horizontal="center" vertical="center"/>
    </xf>
    <xf numFmtId="0" fontId="0" fillId="33" borderId="49" xfId="0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23" borderId="37" xfId="0" applyFill="1" applyBorder="1" applyAlignment="1">
      <alignment horizontal="center" vertical="center"/>
    </xf>
    <xf numFmtId="0" fontId="0" fillId="23" borderId="42" xfId="0" applyFill="1" applyBorder="1" applyAlignment="1">
      <alignment horizontal="center" vertical="center"/>
    </xf>
    <xf numFmtId="0" fontId="0" fillId="23" borderId="200" xfId="0" applyFill="1" applyBorder="1" applyAlignment="1">
      <alignment horizontal="center" vertical="center"/>
    </xf>
    <xf numFmtId="0" fontId="0" fillId="23" borderId="39" xfId="0" applyFill="1" applyBorder="1" applyAlignment="1">
      <alignment horizontal="center" vertical="center"/>
    </xf>
    <xf numFmtId="0" fontId="0" fillId="23" borderId="201" xfId="0" applyFill="1" applyBorder="1" applyAlignment="1">
      <alignment horizontal="center" vertical="center"/>
    </xf>
    <xf numFmtId="0" fontId="0" fillId="23" borderId="44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3" borderId="37" xfId="2" applyFont="1" applyFill="1" applyBorder="1" applyAlignment="1">
      <alignment horizontal="center" vertical="center"/>
    </xf>
    <xf numFmtId="0" fontId="0" fillId="43" borderId="38" xfId="2" applyFont="1" applyFill="1" applyBorder="1" applyAlignment="1">
      <alignment horizontal="center" vertical="center"/>
    </xf>
    <xf numFmtId="0" fontId="0" fillId="27" borderId="47" xfId="2" applyFont="1" applyFill="1" applyBorder="1" applyAlignment="1">
      <alignment vertical="center" shrinkToFit="1"/>
    </xf>
    <xf numFmtId="0" fontId="0" fillId="27" borderId="149" xfId="2" applyFont="1" applyFill="1" applyBorder="1" applyAlignment="1">
      <alignment vertical="center" shrinkToFit="1"/>
    </xf>
    <xf numFmtId="0" fontId="0" fillId="27" borderId="47" xfId="0" applyFill="1" applyBorder="1" applyAlignment="1">
      <alignment horizontal="left" vertical="center" indent="1"/>
    </xf>
    <xf numFmtId="0" fontId="0" fillId="27" borderId="48" xfId="0" applyFill="1" applyBorder="1" applyAlignment="1">
      <alignment horizontal="left" vertical="center" indent="1"/>
    </xf>
    <xf numFmtId="0" fontId="0" fillId="27" borderId="49" xfId="0" applyFill="1" applyBorder="1" applyAlignment="1">
      <alignment horizontal="left" vertical="center" indent="1"/>
    </xf>
    <xf numFmtId="0" fontId="4" fillId="43" borderId="42" xfId="2" applyFont="1" applyFill="1" applyBorder="1" applyAlignment="1">
      <alignment horizontal="center" vertical="center"/>
    </xf>
    <xf numFmtId="0" fontId="0" fillId="43" borderId="43" xfId="2" applyFont="1" applyFill="1" applyBorder="1" applyAlignment="1">
      <alignment horizontal="center" vertical="center"/>
    </xf>
    <xf numFmtId="0" fontId="66" fillId="0" borderId="30" xfId="7" applyFont="1" applyBorder="1" applyAlignment="1">
      <alignment horizontal="left" vertical="center" wrapText="1"/>
    </xf>
    <xf numFmtId="0" fontId="66" fillId="0" borderId="6" xfId="7" applyFont="1" applyBorder="1" applyAlignment="1">
      <alignment horizontal="left" vertical="center" wrapText="1"/>
    </xf>
    <xf numFmtId="0" fontId="66" fillId="0" borderId="125" xfId="7" applyFont="1" applyBorder="1" applyAlignment="1">
      <alignment horizontal="left" vertical="center" wrapText="1"/>
    </xf>
    <xf numFmtId="0" fontId="66" fillId="0" borderId="31" xfId="7" applyFont="1" applyBorder="1" applyAlignment="1">
      <alignment horizontal="left" vertical="center" wrapText="1"/>
    </xf>
    <xf numFmtId="0" fontId="66" fillId="0" borderId="0" xfId="7" applyFont="1" applyAlignment="1">
      <alignment horizontal="left" vertical="center" wrapText="1"/>
    </xf>
    <xf numFmtId="0" fontId="66" fillId="0" borderId="122" xfId="7" applyFont="1" applyBorder="1" applyAlignment="1">
      <alignment horizontal="left" vertical="center" wrapText="1"/>
    </xf>
    <xf numFmtId="0" fontId="60" fillId="0" borderId="31" xfId="7" applyBorder="1" applyAlignment="1">
      <alignment horizontal="left" vertical="center" wrapText="1"/>
    </xf>
    <xf numFmtId="0" fontId="60" fillId="0" borderId="0" xfId="7" applyAlignment="1">
      <alignment horizontal="left" vertical="center" wrapText="1"/>
    </xf>
    <xf numFmtId="0" fontId="60" fillId="0" borderId="122" xfId="7" applyBorder="1" applyAlignment="1">
      <alignment horizontal="left" vertical="center" wrapText="1"/>
    </xf>
    <xf numFmtId="0" fontId="60" fillId="0" borderId="9" xfId="7" applyBorder="1" applyAlignment="1">
      <alignment horizontal="center" vertical="center" textRotation="255"/>
    </xf>
    <xf numFmtId="0" fontId="60" fillId="0" borderId="46" xfId="7" applyBorder="1" applyAlignment="1">
      <alignment horizontal="center" vertical="center" textRotation="255"/>
    </xf>
    <xf numFmtId="0" fontId="60" fillId="0" borderId="45" xfId="7" applyBorder="1" applyAlignment="1">
      <alignment horizontal="center" vertical="center" textRotation="255"/>
    </xf>
    <xf numFmtId="0" fontId="60" fillId="0" borderId="6" xfId="7" applyBorder="1" applyAlignment="1">
      <alignment horizontal="center" vertical="center" textRotation="255"/>
    </xf>
    <xf numFmtId="0" fontId="60" fillId="0" borderId="0" xfId="7" applyAlignment="1">
      <alignment horizontal="center" vertical="center" textRotation="255"/>
    </xf>
    <xf numFmtId="0" fontId="60" fillId="0" borderId="3" xfId="7" applyBorder="1" applyAlignment="1">
      <alignment horizontal="center" vertical="center" textRotation="255"/>
    </xf>
    <xf numFmtId="0" fontId="60" fillId="0" borderId="7" xfId="7" applyBorder="1" applyAlignment="1">
      <alignment horizontal="center" vertical="center" textRotation="255"/>
    </xf>
    <xf numFmtId="0" fontId="60" fillId="0" borderId="29" xfId="7" applyBorder="1" applyAlignment="1">
      <alignment horizontal="center" vertical="center" textRotation="255"/>
    </xf>
    <xf numFmtId="0" fontId="60" fillId="0" borderId="8" xfId="7" applyBorder="1" applyAlignment="1">
      <alignment horizontal="center" vertical="center" textRotation="255"/>
    </xf>
    <xf numFmtId="0" fontId="69" fillId="0" borderId="68" xfId="7" applyFont="1" applyBorder="1" applyAlignment="1">
      <alignment horizontal="center" vertical="center"/>
    </xf>
    <xf numFmtId="0" fontId="69" fillId="0" borderId="62" xfId="7" applyFont="1" applyBorder="1" applyAlignment="1">
      <alignment horizontal="center" vertical="center"/>
    </xf>
    <xf numFmtId="0" fontId="69" fillId="0" borderId="121" xfId="7" applyFont="1" applyBorder="1" applyAlignment="1">
      <alignment horizontal="center" vertical="center"/>
    </xf>
    <xf numFmtId="0" fontId="69" fillId="0" borderId="31" xfId="7" applyFont="1" applyBorder="1" applyAlignment="1">
      <alignment horizontal="center" vertical="center"/>
    </xf>
    <xf numFmtId="0" fontId="69" fillId="0" borderId="0" xfId="7" applyFont="1" applyAlignment="1">
      <alignment horizontal="center" vertical="center"/>
    </xf>
    <xf numFmtId="0" fontId="69" fillId="0" borderId="122" xfId="7" applyFont="1" applyBorder="1" applyAlignment="1">
      <alignment horizontal="center" vertical="center"/>
    </xf>
    <xf numFmtId="0" fontId="69" fillId="0" borderId="22" xfId="7" applyFont="1" applyBorder="1" applyAlignment="1">
      <alignment horizontal="center" vertical="center"/>
    </xf>
    <xf numFmtId="0" fontId="69" fillId="0" borderId="3" xfId="7" applyFont="1" applyBorder="1" applyAlignment="1">
      <alignment horizontal="center" vertical="center"/>
    </xf>
    <xf numFmtId="0" fontId="69" fillId="0" borderId="124" xfId="7" applyFont="1" applyBorder="1" applyAlignment="1">
      <alignment horizontal="center" vertical="center"/>
    </xf>
    <xf numFmtId="0" fontId="61" fillId="0" borderId="0" xfId="7" applyFont="1" applyAlignment="1">
      <alignment horizontal="center" vertical="center"/>
    </xf>
    <xf numFmtId="0" fontId="63" fillId="18" borderId="1" xfId="7" applyFont="1" applyFill="1" applyBorder="1" applyAlignment="1">
      <alignment horizontal="center" vertical="center"/>
    </xf>
    <xf numFmtId="0" fontId="65" fillId="10" borderId="61" xfId="7" applyFont="1" applyFill="1" applyBorder="1" applyAlignment="1">
      <alignment horizontal="center" vertical="center"/>
    </xf>
    <xf numFmtId="0" fontId="65" fillId="10" borderId="3" xfId="7" applyFont="1" applyFill="1" applyBorder="1" applyAlignment="1">
      <alignment horizontal="center" vertical="center"/>
    </xf>
    <xf numFmtId="0" fontId="65" fillId="10" borderId="131" xfId="7" applyFont="1" applyFill="1" applyBorder="1" applyAlignment="1">
      <alignment horizontal="center" vertical="center"/>
    </xf>
    <xf numFmtId="0" fontId="67" fillId="29" borderId="110" xfId="7" applyFont="1" applyFill="1" applyBorder="1" applyAlignment="1">
      <alignment horizontal="center" vertical="center"/>
    </xf>
    <xf numFmtId="0" fontId="67" fillId="29" borderId="1" xfId="7" applyFont="1" applyFill="1" applyBorder="1" applyAlignment="1">
      <alignment horizontal="center" vertical="center"/>
    </xf>
    <xf numFmtId="0" fontId="67" fillId="31" borderId="30" xfId="7" applyFont="1" applyFill="1" applyBorder="1" applyAlignment="1">
      <alignment horizontal="center" vertical="center"/>
    </xf>
    <xf numFmtId="0" fontId="67" fillId="31" borderId="7" xfId="7" applyFont="1" applyFill="1" applyBorder="1" applyAlignment="1">
      <alignment horizontal="center" vertical="center"/>
    </xf>
    <xf numFmtId="0" fontId="67" fillId="32" borderId="111" xfId="7" applyFont="1" applyFill="1" applyBorder="1" applyAlignment="1">
      <alignment horizontal="center" vertical="center"/>
    </xf>
    <xf numFmtId="0" fontId="67" fillId="0" borderId="4" xfId="7" applyFont="1" applyBorder="1" applyAlignment="1">
      <alignment horizontal="center" vertical="center"/>
    </xf>
    <xf numFmtId="38" fontId="0" fillId="50" borderId="37" xfId="1" applyFont="1" applyFill="1" applyBorder="1" applyAlignment="1">
      <alignment horizontal="center" vertical="center"/>
    </xf>
    <xf numFmtId="38" fontId="0" fillId="50" borderId="38" xfId="1" applyFont="1" applyFill="1" applyBorder="1" applyAlignment="1">
      <alignment horizontal="center" vertical="center"/>
    </xf>
    <xf numFmtId="38" fontId="0" fillId="50" borderId="39" xfId="1" applyFont="1" applyFill="1" applyBorder="1" applyAlignment="1">
      <alignment horizontal="center" vertical="center"/>
    </xf>
    <xf numFmtId="38" fontId="19" fillId="10" borderId="0" xfId="1" applyFont="1" applyFill="1" applyAlignment="1">
      <alignment horizontal="center" vertical="center"/>
    </xf>
    <xf numFmtId="38" fontId="19" fillId="29" borderId="0" xfId="1" applyFont="1" applyFill="1" applyAlignment="1">
      <alignment horizontal="center" vertical="center"/>
    </xf>
    <xf numFmtId="0" fontId="0" fillId="3" borderId="10" xfId="2" applyFont="1" applyFill="1" applyBorder="1" applyAlignment="1">
      <alignment horizontal="center" vertical="center" shrinkToFit="1"/>
    </xf>
    <xf numFmtId="0" fontId="0" fillId="3" borderId="20" xfId="2" applyFont="1" applyFill="1" applyBorder="1" applyAlignment="1">
      <alignment horizontal="center" vertical="center" shrinkToFit="1"/>
    </xf>
    <xf numFmtId="0" fontId="0" fillId="3" borderId="11" xfId="2" applyFont="1" applyFill="1" applyBorder="1" applyAlignment="1">
      <alignment horizontal="center" vertical="center" shrinkToFit="1"/>
    </xf>
    <xf numFmtId="38" fontId="0" fillId="35" borderId="38" xfId="1" applyFont="1" applyFill="1" applyBorder="1" applyAlignment="1">
      <alignment horizontal="center" vertical="center"/>
    </xf>
    <xf numFmtId="38" fontId="1" fillId="35" borderId="38" xfId="1" applyFill="1" applyBorder="1" applyAlignment="1">
      <alignment horizontal="center" vertical="center"/>
    </xf>
    <xf numFmtId="38" fontId="19" fillId="39" borderId="0" xfId="1" applyFont="1" applyFill="1" applyAlignment="1">
      <alignment horizontal="center" vertical="center"/>
    </xf>
  </cellXfs>
  <cellStyles count="8">
    <cellStyle name="パーセント" xfId="6" builtinId="5"/>
    <cellStyle name="桁区切り" xfId="1" builtinId="6"/>
    <cellStyle name="標準" xfId="0" builtinId="0"/>
    <cellStyle name="標準 2" xfId="2" xr:uid="{00000000-0005-0000-0000-000003000000}"/>
    <cellStyle name="標準 2 2" xfId="5" xr:uid="{00000000-0005-0000-0000-000004000000}"/>
    <cellStyle name="標準 3" xfId="3" xr:uid="{00000000-0005-0000-0000-000005000000}"/>
    <cellStyle name="標準 3 2" xfId="7" xr:uid="{00000000-0005-0000-0000-000006000000}"/>
    <cellStyle name="標準 4" xfId="4" xr:uid="{00000000-0005-0000-0000-000007000000}"/>
  </cellStyles>
  <dxfs count="37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6DD9FF"/>
        </patternFill>
      </fill>
    </dxf>
    <dxf>
      <fill>
        <patternFill>
          <bgColor rgb="FF6DD9FF"/>
        </patternFill>
      </fill>
    </dxf>
    <dxf>
      <fill>
        <patternFill>
          <bgColor theme="4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66CC"/>
        </patternFill>
      </fill>
    </dxf>
    <dxf>
      <fill>
        <patternFill>
          <bgColor theme="7" tint="0.59996337778862885"/>
        </patternFill>
      </fill>
    </dxf>
    <dxf>
      <fill>
        <patternFill>
          <bgColor rgb="FFFF99FF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E5FD8D"/>
        </patternFill>
      </fill>
    </dxf>
    <dxf>
      <fill>
        <patternFill>
          <bgColor rgb="FF99CCFF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70C0"/>
      </font>
    </dxf>
    <dxf>
      <font>
        <color rgb="FF9C0006"/>
      </font>
    </dxf>
  </dxfs>
  <tableStyles count="0" defaultTableStyle="TableStyleMedium9" defaultPivotStyle="PivotStyleLight16"/>
  <colors>
    <mruColors>
      <color rgb="FFFFFF66"/>
      <color rgb="FF4F81BD"/>
      <color rgb="FF0066FF"/>
      <color rgb="FF99CCFF"/>
      <color rgb="FF0D5EFF"/>
      <color rgb="FFE6B8B7"/>
      <color rgb="FFE5FD8D"/>
      <color rgb="FFD0E28C"/>
      <color rgb="FFC9EE12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10</xdr:row>
      <xdr:rowOff>133350</xdr:rowOff>
    </xdr:from>
    <xdr:to>
      <xdr:col>22</xdr:col>
      <xdr:colOff>342900</xdr:colOff>
      <xdr:row>13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565B3E-6716-EC7D-9E34-5D4CA36B9518}"/>
            </a:ext>
          </a:extLst>
        </xdr:cNvPr>
        <xdr:cNvSpPr txBox="1"/>
      </xdr:nvSpPr>
      <xdr:spPr>
        <a:xfrm>
          <a:off x="7467600" y="3352800"/>
          <a:ext cx="3228975" cy="981075"/>
        </a:xfrm>
        <a:prstGeom prst="rect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tx1"/>
              </a:solidFill>
            </a:rPr>
            <a:t>★ご注意ください★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ja-JP" altLang="en-US" sz="1100">
              <a:solidFill>
                <a:schemeClr val="tx1"/>
              </a:solidFill>
            </a:rPr>
            <a:t>補助金対象外事業　　事業費</a:t>
          </a:r>
          <a:r>
            <a:rPr kumimoji="1" lang="en-US" altLang="ja-JP" sz="1100">
              <a:solidFill>
                <a:schemeClr val="tx1"/>
              </a:solidFill>
            </a:rPr>
            <a:t>B</a:t>
          </a:r>
          <a:r>
            <a:rPr kumimoji="1" lang="ja-JP" altLang="en-US" sz="1100">
              <a:solidFill>
                <a:schemeClr val="tx1"/>
              </a:solidFill>
            </a:rPr>
            <a:t>の支出の場合は、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>
              <a:solidFill>
                <a:schemeClr val="tx1"/>
              </a:solidFill>
            </a:rPr>
            <a:t>科目・細科目・支出対象・詳細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  <a:r>
            <a:rPr kumimoji="1" lang="ja-JP" altLang="en-US" sz="1100">
              <a:solidFill>
                <a:schemeClr val="tx1"/>
              </a:solidFill>
            </a:rPr>
            <a:t>まで選んでください。</a:t>
          </a:r>
          <a:endParaRPr kumimoji="1" lang="en-US" altLang="ja-JP" sz="1100">
            <a:solidFill>
              <a:schemeClr val="tx1"/>
            </a:solidFill>
          </a:endParaRPr>
        </a:p>
        <a:p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主催を選ばないと、計算されません。</a:t>
          </a:r>
          <a:endParaRPr kumimoji="1" lang="en-US" altLang="ja-JP" sz="1100">
            <a:solidFill>
              <a:schemeClr val="tx1"/>
            </a:solidFill>
          </a:endParaRPr>
        </a:p>
        <a:p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13</xdr:row>
      <xdr:rowOff>152399</xdr:rowOff>
    </xdr:from>
    <xdr:to>
      <xdr:col>8</xdr:col>
      <xdr:colOff>3638550</xdr:colOff>
      <xdr:row>14</xdr:row>
      <xdr:rowOff>152400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640D4BF9-D61A-426F-A43E-98F28E75B56F}"/>
            </a:ext>
          </a:extLst>
        </xdr:cNvPr>
        <xdr:cNvSpPr/>
      </xdr:nvSpPr>
      <xdr:spPr>
        <a:xfrm>
          <a:off x="476250" y="2809874"/>
          <a:ext cx="10029825" cy="171451"/>
        </a:xfrm>
        <a:prstGeom prst="rightArrow">
          <a:avLst/>
        </a:prstGeom>
        <a:ln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266700</xdr:colOff>
      <xdr:row>23</xdr:row>
      <xdr:rowOff>714375</xdr:rowOff>
    </xdr:from>
    <xdr:to>
      <xdr:col>6</xdr:col>
      <xdr:colOff>428625</xdr:colOff>
      <xdr:row>27</xdr:row>
      <xdr:rowOff>19050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99018CB7-8B1D-4B26-9D68-F9E99D87C1F6}"/>
            </a:ext>
          </a:extLst>
        </xdr:cNvPr>
        <xdr:cNvSpPr/>
      </xdr:nvSpPr>
      <xdr:spPr>
        <a:xfrm>
          <a:off x="5105400" y="5514975"/>
          <a:ext cx="161925" cy="96202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819150</xdr:colOff>
      <xdr:row>23</xdr:row>
      <xdr:rowOff>714375</xdr:rowOff>
    </xdr:from>
    <xdr:to>
      <xdr:col>6</xdr:col>
      <xdr:colOff>981075</xdr:colOff>
      <xdr:row>27</xdr:row>
      <xdr:rowOff>19050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226AAA95-A85B-4557-B9D5-E97C9C779029}"/>
            </a:ext>
          </a:extLst>
        </xdr:cNvPr>
        <xdr:cNvSpPr/>
      </xdr:nvSpPr>
      <xdr:spPr>
        <a:xfrm flipH="1">
          <a:off x="5657850" y="5514975"/>
          <a:ext cx="161925" cy="96202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171451</xdr:colOff>
      <xdr:row>32</xdr:row>
      <xdr:rowOff>38100</xdr:rowOff>
    </xdr:from>
    <xdr:to>
      <xdr:col>6</xdr:col>
      <xdr:colOff>304801</xdr:colOff>
      <xdr:row>33</xdr:row>
      <xdr:rowOff>104775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932D1F4E-3F9E-445D-A0E2-B4F4025C7A17}"/>
            </a:ext>
          </a:extLst>
        </xdr:cNvPr>
        <xdr:cNvSpPr/>
      </xdr:nvSpPr>
      <xdr:spPr>
        <a:xfrm>
          <a:off x="5010151" y="7696200"/>
          <a:ext cx="133350" cy="6477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752475</xdr:colOff>
      <xdr:row>32</xdr:row>
      <xdr:rowOff>38100</xdr:rowOff>
    </xdr:from>
    <xdr:to>
      <xdr:col>6</xdr:col>
      <xdr:colOff>885825</xdr:colOff>
      <xdr:row>33</xdr:row>
      <xdr:rowOff>104775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23B85DBE-F92B-4D14-BD9D-66AFA19B9A0D}"/>
            </a:ext>
          </a:extLst>
        </xdr:cNvPr>
        <xdr:cNvSpPr/>
      </xdr:nvSpPr>
      <xdr:spPr>
        <a:xfrm flipH="1">
          <a:off x="5591175" y="7696200"/>
          <a:ext cx="133350" cy="6477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13</xdr:row>
      <xdr:rowOff>152399</xdr:rowOff>
    </xdr:from>
    <xdr:to>
      <xdr:col>7</xdr:col>
      <xdr:colOff>3638550</xdr:colOff>
      <xdr:row>14</xdr:row>
      <xdr:rowOff>152400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80E3060A-C638-5439-1E6D-D53A302C4C38}"/>
            </a:ext>
          </a:extLst>
        </xdr:cNvPr>
        <xdr:cNvSpPr/>
      </xdr:nvSpPr>
      <xdr:spPr>
        <a:xfrm>
          <a:off x="657225" y="2228849"/>
          <a:ext cx="10915650" cy="171451"/>
        </a:xfrm>
        <a:prstGeom prst="rightArrow">
          <a:avLst/>
        </a:prstGeom>
        <a:ln/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95250</xdr:colOff>
      <xdr:row>23</xdr:row>
      <xdr:rowOff>628650</xdr:rowOff>
    </xdr:from>
    <xdr:to>
      <xdr:col>5</xdr:col>
      <xdr:colOff>257175</xdr:colOff>
      <xdr:row>26</xdr:row>
      <xdr:rowOff>104775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69840C2B-7B90-BA94-7735-F63A44BA4A91}"/>
            </a:ext>
          </a:extLst>
        </xdr:cNvPr>
        <xdr:cNvSpPr/>
      </xdr:nvSpPr>
      <xdr:spPr>
        <a:xfrm>
          <a:off x="6629400" y="4552950"/>
          <a:ext cx="161925" cy="6858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647700</xdr:colOff>
      <xdr:row>23</xdr:row>
      <xdr:rowOff>628650</xdr:rowOff>
    </xdr:from>
    <xdr:to>
      <xdr:col>5</xdr:col>
      <xdr:colOff>809625</xdr:colOff>
      <xdr:row>26</xdr:row>
      <xdr:rowOff>104775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3F1DDEBC-012F-4D18-B408-0455B834DA02}"/>
            </a:ext>
          </a:extLst>
        </xdr:cNvPr>
        <xdr:cNvSpPr/>
      </xdr:nvSpPr>
      <xdr:spPr>
        <a:xfrm flipH="1">
          <a:off x="7181850" y="4552950"/>
          <a:ext cx="161925" cy="6858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76201</xdr:colOff>
      <xdr:row>32</xdr:row>
      <xdr:rowOff>47625</xdr:rowOff>
    </xdr:from>
    <xdr:to>
      <xdr:col>5</xdr:col>
      <xdr:colOff>209551</xdr:colOff>
      <xdr:row>33</xdr:row>
      <xdr:rowOff>114300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7743CC5F-1F0E-4713-BF73-453B2DA16EEA}"/>
            </a:ext>
          </a:extLst>
        </xdr:cNvPr>
        <xdr:cNvSpPr/>
      </xdr:nvSpPr>
      <xdr:spPr>
        <a:xfrm>
          <a:off x="6610351" y="6410325"/>
          <a:ext cx="133350" cy="4191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685800</xdr:colOff>
      <xdr:row>32</xdr:row>
      <xdr:rowOff>57150</xdr:rowOff>
    </xdr:from>
    <xdr:to>
      <xdr:col>5</xdr:col>
      <xdr:colOff>819150</xdr:colOff>
      <xdr:row>33</xdr:row>
      <xdr:rowOff>123825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B4476B69-0D96-4911-AEEF-D91F786B3639}"/>
            </a:ext>
          </a:extLst>
        </xdr:cNvPr>
        <xdr:cNvSpPr/>
      </xdr:nvSpPr>
      <xdr:spPr>
        <a:xfrm flipH="1">
          <a:off x="7219950" y="6419850"/>
          <a:ext cx="133350" cy="4191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16"/>
  <sheetViews>
    <sheetView workbookViewId="0"/>
  </sheetViews>
  <sheetFormatPr defaultColWidth="8.875" defaultRowHeight="32.450000000000003" customHeight="1"/>
  <cols>
    <col min="1" max="1" width="13.5" style="5" customWidth="1"/>
    <col min="2" max="2" width="21.375" style="5" customWidth="1"/>
    <col min="3" max="3" width="8.375" style="5" customWidth="1"/>
    <col min="4" max="4" width="12.875" style="4" customWidth="1"/>
    <col min="5" max="5" width="27.5" style="4" customWidth="1"/>
    <col min="6" max="16384" width="8.875" style="1"/>
  </cols>
  <sheetData>
    <row r="1" spans="1:5" s="20" customFormat="1" ht="32.450000000000003" customHeight="1">
      <c r="A1" s="28"/>
      <c r="B1" s="29" t="s">
        <v>90</v>
      </c>
      <c r="C1" s="168">
        <v>2</v>
      </c>
      <c r="D1" s="28" t="s">
        <v>68</v>
      </c>
      <c r="E1" s="28"/>
    </row>
    <row r="2" spans="1:5" ht="32.450000000000003" customHeight="1">
      <c r="A2" s="9"/>
      <c r="B2" s="9"/>
      <c r="C2" s="9"/>
      <c r="D2" s="15" t="s">
        <v>47</v>
      </c>
      <c r="E2" s="16" t="e">
        <f>#REF!</f>
        <v>#REF!</v>
      </c>
    </row>
    <row r="3" spans="1:5" ht="22.9" customHeight="1">
      <c r="A3" s="3"/>
      <c r="B3" s="3"/>
      <c r="C3" s="3"/>
      <c r="E3" s="8"/>
    </row>
    <row r="4" spans="1:5" s="2" customFormat="1" ht="25.15" customHeight="1">
      <c r="A4" s="6" t="s">
        <v>48</v>
      </c>
      <c r="B4" s="664" t="s">
        <v>7</v>
      </c>
      <c r="C4" s="665"/>
      <c r="D4" s="665"/>
      <c r="E4" s="666"/>
    </row>
    <row r="5" spans="1:5" ht="55.15" customHeight="1">
      <c r="A5" s="7" t="s">
        <v>38</v>
      </c>
      <c r="B5" s="661" t="s">
        <v>80</v>
      </c>
      <c r="C5" s="662"/>
      <c r="D5" s="662"/>
      <c r="E5" s="663"/>
    </row>
    <row r="6" spans="1:5" ht="55.15" customHeight="1">
      <c r="A6" s="7" t="s">
        <v>20</v>
      </c>
      <c r="B6" s="661"/>
      <c r="C6" s="662"/>
      <c r="D6" s="662"/>
      <c r="E6" s="663"/>
    </row>
    <row r="7" spans="1:5" ht="55.15" customHeight="1">
      <c r="A7" s="7" t="s">
        <v>0</v>
      </c>
      <c r="B7" s="661"/>
      <c r="C7" s="662"/>
      <c r="D7" s="662"/>
      <c r="E7" s="663"/>
    </row>
    <row r="8" spans="1:5" ht="55.15" customHeight="1">
      <c r="A8" s="7" t="s">
        <v>1</v>
      </c>
      <c r="B8" s="661"/>
      <c r="C8" s="662"/>
      <c r="D8" s="662"/>
      <c r="E8" s="663"/>
    </row>
    <row r="9" spans="1:5" ht="55.15" customHeight="1">
      <c r="A9" s="7" t="s">
        <v>2</v>
      </c>
      <c r="B9" s="661"/>
      <c r="C9" s="662"/>
      <c r="D9" s="662"/>
      <c r="E9" s="663"/>
    </row>
    <row r="10" spans="1:5" ht="55.15" customHeight="1">
      <c r="A10" s="7" t="s">
        <v>3</v>
      </c>
      <c r="B10" s="661"/>
      <c r="C10" s="662"/>
      <c r="D10" s="662"/>
      <c r="E10" s="663"/>
    </row>
    <row r="11" spans="1:5" ht="55.15" customHeight="1">
      <c r="A11" s="7" t="s">
        <v>4</v>
      </c>
      <c r="B11" s="661"/>
      <c r="C11" s="662"/>
      <c r="D11" s="662"/>
      <c r="E11" s="663"/>
    </row>
    <row r="12" spans="1:5" ht="55.15" customHeight="1">
      <c r="A12" s="7" t="s">
        <v>5</v>
      </c>
      <c r="B12" s="661"/>
      <c r="C12" s="662"/>
      <c r="D12" s="662"/>
      <c r="E12" s="663"/>
    </row>
    <row r="13" spans="1:5" ht="55.15" customHeight="1">
      <c r="A13" s="7" t="s">
        <v>6</v>
      </c>
      <c r="B13" s="661"/>
      <c r="C13" s="662"/>
      <c r="D13" s="662"/>
      <c r="E13" s="663"/>
    </row>
    <row r="14" spans="1:5" ht="55.15" customHeight="1">
      <c r="A14" s="7" t="s">
        <v>39</v>
      </c>
      <c r="B14" s="661"/>
      <c r="C14" s="662"/>
      <c r="D14" s="662"/>
      <c r="E14" s="663"/>
    </row>
    <row r="15" spans="1:5" ht="55.15" customHeight="1">
      <c r="A15" s="6" t="s">
        <v>21</v>
      </c>
      <c r="B15" s="661"/>
      <c r="C15" s="662"/>
      <c r="D15" s="662"/>
      <c r="E15" s="663"/>
    </row>
    <row r="16" spans="1:5" ht="55.15" customHeight="1">
      <c r="A16" s="6" t="s">
        <v>22</v>
      </c>
      <c r="B16" s="661"/>
      <c r="C16" s="662"/>
      <c r="D16" s="662"/>
      <c r="E16" s="663"/>
    </row>
  </sheetData>
  <protectedRanges>
    <protectedRange sqref="E2" name="範囲2"/>
    <protectedRange sqref="B5:E16" name="範囲1"/>
  </protectedRanges>
  <mergeCells count="13">
    <mergeCell ref="B15:E15"/>
    <mergeCell ref="B16:E16"/>
    <mergeCell ref="B4:E4"/>
    <mergeCell ref="B5:E5"/>
    <mergeCell ref="B6:E6"/>
    <mergeCell ref="B7:E7"/>
    <mergeCell ref="B12:E12"/>
    <mergeCell ref="B8:E8"/>
    <mergeCell ref="B9:E9"/>
    <mergeCell ref="B10:E10"/>
    <mergeCell ref="B11:E11"/>
    <mergeCell ref="B13:E13"/>
    <mergeCell ref="B14:E14"/>
  </mergeCells>
  <phoneticPr fontId="3"/>
  <pageMargins left="0.78740157480314965" right="0.78740157480314965" top="0.78740157480314965" bottom="0.78740157480314965" header="0.51181102362204722" footer="0.5118110236220472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2"/>
  <sheetViews>
    <sheetView topLeftCell="A56" zoomScaleNormal="100" workbookViewId="0">
      <selection activeCell="F24" sqref="F24:F29"/>
    </sheetView>
  </sheetViews>
  <sheetFormatPr defaultRowHeight="13.5"/>
  <cols>
    <col min="1" max="1" width="6.25" customWidth="1"/>
    <col min="2" max="2" width="10.125" style="17" customWidth="1"/>
    <col min="3" max="3" width="14.75" customWidth="1"/>
    <col min="4" max="4" width="19.625" customWidth="1"/>
    <col min="5" max="5" width="17.125" customWidth="1"/>
    <col min="6" max="6" width="12.375" customWidth="1"/>
    <col min="7" max="7" width="11.375" customWidth="1"/>
    <col min="8" max="8" width="54" customWidth="1"/>
    <col min="10" max="12" width="16" customWidth="1"/>
    <col min="13" max="13" width="17.625" customWidth="1"/>
    <col min="14" max="14" width="21.125" customWidth="1"/>
    <col min="15" max="15" width="15.75" customWidth="1"/>
  </cols>
  <sheetData>
    <row r="1" spans="1:8" ht="27.75" customHeight="1">
      <c r="A1" s="1220" t="s">
        <v>662</v>
      </c>
      <c r="B1" s="1220"/>
      <c r="C1" s="1220"/>
      <c r="D1" s="1220"/>
      <c r="E1" s="1220"/>
      <c r="F1" s="1220"/>
      <c r="G1" s="1220"/>
      <c r="H1" s="1220"/>
    </row>
    <row r="2" spans="1:8" ht="15.75" thickBot="1">
      <c r="A2" s="188"/>
      <c r="B2" s="1234" t="s">
        <v>654</v>
      </c>
      <c r="C2" s="1234"/>
      <c r="D2" s="1235" t="s">
        <v>663</v>
      </c>
      <c r="E2" s="1235"/>
      <c r="F2" s="1235"/>
      <c r="G2" s="1235"/>
      <c r="H2" s="1235"/>
    </row>
    <row r="3" spans="1:8" ht="15">
      <c r="A3" s="1296" t="s">
        <v>550</v>
      </c>
      <c r="B3" s="1244" t="s">
        <v>109</v>
      </c>
      <c r="C3" s="1245"/>
      <c r="D3" s="1299" t="s">
        <v>580</v>
      </c>
      <c r="E3" s="1299"/>
      <c r="F3" s="1299"/>
      <c r="G3" s="1299"/>
      <c r="H3" s="1300"/>
    </row>
    <row r="4" spans="1:8" ht="15">
      <c r="A4" s="1297"/>
      <c r="B4" s="1248" t="s">
        <v>100</v>
      </c>
      <c r="C4" s="1249"/>
      <c r="D4" s="1301" t="s">
        <v>581</v>
      </c>
      <c r="E4" s="1301"/>
      <c r="F4" s="1301"/>
      <c r="G4" s="1301"/>
      <c r="H4" s="1302"/>
    </row>
    <row r="5" spans="1:8" ht="15">
      <c r="A5" s="1297"/>
      <c r="B5" s="1248" t="s">
        <v>116</v>
      </c>
      <c r="C5" s="1249"/>
      <c r="D5" s="1301" t="s">
        <v>582</v>
      </c>
      <c r="E5" s="1301"/>
      <c r="F5" s="1301"/>
      <c r="G5" s="1301"/>
      <c r="H5" s="1302"/>
    </row>
    <row r="6" spans="1:8" ht="15">
      <c r="A6" s="1297"/>
      <c r="B6" s="1248" t="s">
        <v>117</v>
      </c>
      <c r="C6" s="1249"/>
      <c r="D6" s="1301" t="s">
        <v>583</v>
      </c>
      <c r="E6" s="1301"/>
      <c r="F6" s="1301"/>
      <c r="G6" s="1301"/>
      <c r="H6" s="1302"/>
    </row>
    <row r="7" spans="1:8" ht="15">
      <c r="A7" s="1297"/>
      <c r="B7" s="1248" t="s">
        <v>101</v>
      </c>
      <c r="C7" s="1249"/>
      <c r="D7" s="1301" t="s">
        <v>585</v>
      </c>
      <c r="E7" s="1301"/>
      <c r="F7" s="1301"/>
      <c r="G7" s="1301"/>
      <c r="H7" s="1302"/>
    </row>
    <row r="8" spans="1:8" ht="15">
      <c r="A8" s="1297"/>
      <c r="B8" s="1248" t="s">
        <v>118</v>
      </c>
      <c r="C8" s="1249"/>
      <c r="D8" s="1301" t="s">
        <v>584</v>
      </c>
      <c r="E8" s="1301"/>
      <c r="F8" s="1301"/>
      <c r="G8" s="1301"/>
      <c r="H8" s="1302"/>
    </row>
    <row r="9" spans="1:8" ht="15">
      <c r="A9" s="1297"/>
      <c r="B9" s="1248" t="s">
        <v>110</v>
      </c>
      <c r="C9" s="1249"/>
      <c r="D9" s="1301" t="s">
        <v>643</v>
      </c>
      <c r="E9" s="1301"/>
      <c r="F9" s="1301"/>
      <c r="G9" s="1301"/>
      <c r="H9" s="1302"/>
    </row>
    <row r="10" spans="1:8" ht="15">
      <c r="A10" s="1297"/>
      <c r="B10" s="1248" t="s">
        <v>119</v>
      </c>
      <c r="C10" s="1249"/>
      <c r="D10" s="1301" t="s">
        <v>642</v>
      </c>
      <c r="E10" s="1301"/>
      <c r="F10" s="1301"/>
      <c r="G10" s="1301"/>
      <c r="H10" s="1302"/>
    </row>
    <row r="11" spans="1:8" ht="15">
      <c r="A11" s="1297"/>
      <c r="B11" s="1248" t="s">
        <v>272</v>
      </c>
      <c r="C11" s="1249"/>
      <c r="D11" s="1301" t="s">
        <v>273</v>
      </c>
      <c r="E11" s="1301"/>
      <c r="F11" s="1301"/>
      <c r="G11" s="1301"/>
      <c r="H11" s="1302"/>
    </row>
    <row r="12" spans="1:8" ht="15">
      <c r="A12" s="1297"/>
      <c r="B12" s="1248" t="s">
        <v>544</v>
      </c>
      <c r="C12" s="1249"/>
      <c r="D12" s="1303" t="s">
        <v>603</v>
      </c>
      <c r="E12" s="1303"/>
      <c r="F12" s="1303"/>
      <c r="G12" s="1303"/>
      <c r="H12" s="1304"/>
    </row>
    <row r="13" spans="1:8" ht="15.75" thickBot="1">
      <c r="A13" s="1298"/>
      <c r="B13" s="1246" t="s">
        <v>547</v>
      </c>
      <c r="C13" s="1247"/>
      <c r="D13" s="1305" t="s">
        <v>641</v>
      </c>
      <c r="E13" s="1305"/>
      <c r="F13" s="1305"/>
      <c r="G13" s="1305"/>
      <c r="H13" s="1306"/>
    </row>
    <row r="15" spans="1:8" ht="14.25" thickBot="1"/>
    <row r="16" spans="1:8" ht="17.25" customHeight="1">
      <c r="A16" s="1315"/>
      <c r="B16" s="1313" t="s">
        <v>314</v>
      </c>
      <c r="C16" s="1325" t="s">
        <v>635</v>
      </c>
      <c r="D16" s="1326"/>
      <c r="E16" s="1319" t="s">
        <v>636</v>
      </c>
      <c r="F16" s="1320"/>
      <c r="G16" s="1317" t="s">
        <v>665</v>
      </c>
      <c r="H16" s="1323" t="s">
        <v>664</v>
      </c>
    </row>
    <row r="17" spans="1:10" ht="23.25" customHeight="1" thickBot="1">
      <c r="A17" s="1316"/>
      <c r="B17" s="1314"/>
      <c r="C17" s="1332" t="s">
        <v>659</v>
      </c>
      <c r="D17" s="1333"/>
      <c r="E17" s="1321"/>
      <c r="F17" s="1322"/>
      <c r="G17" s="1318"/>
      <c r="H17" s="1324"/>
    </row>
    <row r="18" spans="1:10" ht="13.5" customHeight="1">
      <c r="A18" s="1231" t="s">
        <v>551</v>
      </c>
      <c r="B18" s="1185" t="s">
        <v>634</v>
      </c>
      <c r="C18" s="373"/>
      <c r="D18" s="391"/>
      <c r="E18" s="396" t="s">
        <v>533</v>
      </c>
      <c r="F18" s="1281" t="s">
        <v>645</v>
      </c>
      <c r="G18" s="384"/>
      <c r="H18" s="386" t="s">
        <v>577</v>
      </c>
    </row>
    <row r="19" spans="1:10">
      <c r="A19" s="1232"/>
      <c r="B19" s="1307"/>
      <c r="C19" s="374"/>
      <c r="D19" s="392"/>
      <c r="E19" s="397" t="s">
        <v>283</v>
      </c>
      <c r="F19" s="1282"/>
      <c r="G19" s="390"/>
      <c r="H19" s="387" t="s">
        <v>638</v>
      </c>
      <c r="J19" t="s">
        <v>637</v>
      </c>
    </row>
    <row r="20" spans="1:10">
      <c r="A20" s="1232"/>
      <c r="B20" s="1307"/>
      <c r="C20" s="1273" t="s">
        <v>621</v>
      </c>
      <c r="D20" s="392"/>
      <c r="E20" s="397" t="s">
        <v>288</v>
      </c>
      <c r="F20" s="1282"/>
      <c r="G20" s="390"/>
      <c r="H20" s="387" t="s">
        <v>576</v>
      </c>
    </row>
    <row r="21" spans="1:10">
      <c r="A21" s="1232"/>
      <c r="B21" s="1307"/>
      <c r="C21" s="1273"/>
      <c r="D21" s="392" t="s">
        <v>622</v>
      </c>
      <c r="E21" s="401"/>
      <c r="F21" s="1283"/>
      <c r="G21" s="402"/>
      <c r="H21" s="403"/>
    </row>
    <row r="22" spans="1:10">
      <c r="A22" s="1232"/>
      <c r="B22" s="1307"/>
      <c r="C22" s="1273"/>
      <c r="D22" s="392" t="s">
        <v>623</v>
      </c>
      <c r="E22" s="404" t="s">
        <v>137</v>
      </c>
      <c r="F22" s="1284" t="s">
        <v>646</v>
      </c>
      <c r="G22" s="405"/>
      <c r="H22" s="1236" t="s">
        <v>661</v>
      </c>
    </row>
    <row r="23" spans="1:10">
      <c r="A23" s="1232"/>
      <c r="B23" s="1307"/>
      <c r="C23" s="1274"/>
      <c r="D23" s="393" t="s">
        <v>624</v>
      </c>
      <c r="E23" s="401"/>
      <c r="F23" s="1283"/>
      <c r="G23" s="402"/>
      <c r="H23" s="1237"/>
    </row>
    <row r="24" spans="1:10" ht="54">
      <c r="A24" s="1232"/>
      <c r="B24" s="1307"/>
      <c r="C24" s="375"/>
      <c r="D24" s="392"/>
      <c r="E24" s="404" t="s">
        <v>316</v>
      </c>
      <c r="F24" s="1285" t="s">
        <v>560</v>
      </c>
      <c r="G24" s="406"/>
      <c r="H24" s="407" t="s">
        <v>578</v>
      </c>
    </row>
    <row r="25" spans="1:10">
      <c r="A25" s="1232"/>
      <c r="B25" s="1307"/>
      <c r="C25" s="375" t="s">
        <v>626</v>
      </c>
      <c r="D25" s="392"/>
      <c r="E25" s="397" t="s">
        <v>562</v>
      </c>
      <c r="F25" s="1282"/>
      <c r="G25" s="379"/>
      <c r="H25" s="387" t="s">
        <v>579</v>
      </c>
    </row>
    <row r="26" spans="1:10" ht="27">
      <c r="A26" s="1232"/>
      <c r="B26" s="1307"/>
      <c r="C26" s="375"/>
      <c r="D26" s="392" t="s">
        <v>628</v>
      </c>
      <c r="E26" s="397" t="s">
        <v>282</v>
      </c>
      <c r="F26" s="1282"/>
      <c r="G26" s="390"/>
      <c r="H26" s="388" t="s">
        <v>563</v>
      </c>
    </row>
    <row r="27" spans="1:10">
      <c r="A27" s="1232"/>
      <c r="B27" s="1307"/>
      <c r="C27" s="375"/>
      <c r="D27" s="392" t="s">
        <v>629</v>
      </c>
      <c r="E27" s="397" t="s">
        <v>285</v>
      </c>
      <c r="F27" s="1282"/>
      <c r="G27" s="390"/>
      <c r="H27" s="387" t="s">
        <v>564</v>
      </c>
    </row>
    <row r="28" spans="1:10" ht="40.5">
      <c r="A28" s="1232"/>
      <c r="B28" s="1307"/>
      <c r="C28" s="375" t="s">
        <v>633</v>
      </c>
      <c r="D28" s="392"/>
      <c r="E28" s="397" t="s">
        <v>305</v>
      </c>
      <c r="F28" s="1282"/>
      <c r="G28" s="390"/>
      <c r="H28" s="388" t="s">
        <v>565</v>
      </c>
    </row>
    <row r="29" spans="1:10">
      <c r="A29" s="1232"/>
      <c r="B29" s="1307"/>
      <c r="C29" s="375"/>
      <c r="D29" s="392" t="s">
        <v>627</v>
      </c>
      <c r="E29" s="401"/>
      <c r="F29" s="1283"/>
      <c r="G29" s="402"/>
      <c r="H29" s="403"/>
    </row>
    <row r="30" spans="1:10">
      <c r="A30" s="1232"/>
      <c r="B30" s="1307"/>
      <c r="C30" s="376"/>
      <c r="D30" s="394"/>
      <c r="E30" s="404" t="s">
        <v>134</v>
      </c>
      <c r="F30" s="1284" t="s">
        <v>647</v>
      </c>
      <c r="G30" s="408"/>
      <c r="H30" s="407" t="s">
        <v>566</v>
      </c>
    </row>
    <row r="31" spans="1:10">
      <c r="A31" s="1232"/>
      <c r="B31" s="1307"/>
      <c r="C31" s="375"/>
      <c r="D31" s="392"/>
      <c r="E31" s="397" t="s">
        <v>558</v>
      </c>
      <c r="F31" s="1282"/>
      <c r="G31" s="390"/>
      <c r="H31" s="387" t="s">
        <v>639</v>
      </c>
    </row>
    <row r="32" spans="1:10">
      <c r="A32" s="1232"/>
      <c r="B32" s="1307"/>
      <c r="C32" s="375" t="s">
        <v>625</v>
      </c>
      <c r="D32" s="392"/>
      <c r="E32" s="401"/>
      <c r="F32" s="1283"/>
      <c r="G32" s="402"/>
      <c r="H32" s="403"/>
    </row>
    <row r="33" spans="1:10" ht="27.75" customHeight="1">
      <c r="A33" s="1232"/>
      <c r="B33" s="1307"/>
      <c r="C33" s="375"/>
      <c r="D33" s="392" t="s">
        <v>630</v>
      </c>
      <c r="E33" s="404" t="s">
        <v>125</v>
      </c>
      <c r="F33" s="1285" t="s">
        <v>310</v>
      </c>
      <c r="G33" s="406"/>
      <c r="H33" s="410" t="s">
        <v>567</v>
      </c>
    </row>
    <row r="34" spans="1:10">
      <c r="A34" s="1232"/>
      <c r="B34" s="1307"/>
      <c r="C34" s="375"/>
      <c r="D34" s="392" t="s">
        <v>631</v>
      </c>
      <c r="E34" s="401"/>
      <c r="F34" s="1286"/>
      <c r="G34" s="411"/>
      <c r="H34" s="403"/>
    </row>
    <row r="35" spans="1:10">
      <c r="A35" s="1232"/>
      <c r="B35" s="1307"/>
      <c r="C35" s="375"/>
      <c r="D35" s="392" t="s">
        <v>632</v>
      </c>
      <c r="E35" s="400" t="s">
        <v>559</v>
      </c>
      <c r="F35" s="1282" t="s">
        <v>648</v>
      </c>
      <c r="G35" s="379"/>
      <c r="H35" s="409" t="s">
        <v>568</v>
      </c>
    </row>
    <row r="36" spans="1:10">
      <c r="A36" s="1232"/>
      <c r="B36" s="1307"/>
      <c r="C36" s="375"/>
      <c r="D36" s="392"/>
      <c r="E36" s="397" t="s">
        <v>129</v>
      </c>
      <c r="F36" s="1282"/>
      <c r="G36" s="390"/>
      <c r="H36" s="387" t="s">
        <v>569</v>
      </c>
      <c r="J36" t="s">
        <v>640</v>
      </c>
    </row>
    <row r="37" spans="1:10" ht="14.25" thickBot="1">
      <c r="A37" s="1232"/>
      <c r="B37" s="1308"/>
      <c r="C37" s="377"/>
      <c r="D37" s="395"/>
      <c r="E37" s="398"/>
      <c r="F37" s="1287"/>
      <c r="G37" s="385"/>
      <c r="H37" s="389"/>
    </row>
    <row r="38" spans="1:10" ht="14.25" thickBot="1">
      <c r="A38" s="1232"/>
      <c r="B38" s="415"/>
      <c r="C38" s="17"/>
      <c r="D38" s="1"/>
      <c r="E38" s="17"/>
      <c r="F38" s="17"/>
      <c r="G38" s="17"/>
    </row>
    <row r="39" spans="1:10" ht="14.25" thickBot="1">
      <c r="A39" s="1232"/>
      <c r="B39" s="412" t="s">
        <v>314</v>
      </c>
      <c r="C39" s="1221" t="s">
        <v>635</v>
      </c>
      <c r="D39" s="1222"/>
      <c r="E39" s="1223" t="s">
        <v>636</v>
      </c>
      <c r="F39" s="1224"/>
      <c r="G39" s="413" t="s">
        <v>644</v>
      </c>
      <c r="H39" s="378" t="s">
        <v>145</v>
      </c>
    </row>
    <row r="40" spans="1:10" ht="15.75" customHeight="1">
      <c r="A40" s="1232"/>
      <c r="B40" s="1198" t="s">
        <v>556</v>
      </c>
      <c r="C40" s="1275" t="s">
        <v>660</v>
      </c>
      <c r="D40" s="1276"/>
      <c r="E40" s="1290" t="s">
        <v>377</v>
      </c>
      <c r="F40" s="1291"/>
      <c r="G40" s="1327" t="s">
        <v>385</v>
      </c>
      <c r="H40" s="1329" t="s">
        <v>658</v>
      </c>
    </row>
    <row r="41" spans="1:10" ht="27" customHeight="1">
      <c r="A41" s="1232"/>
      <c r="B41" s="1199"/>
      <c r="C41" s="1277"/>
      <c r="D41" s="1278"/>
      <c r="E41" s="1292" t="s">
        <v>561</v>
      </c>
      <c r="F41" s="1293"/>
      <c r="G41" s="1328"/>
      <c r="H41" s="1330"/>
    </row>
    <row r="42" spans="1:10">
      <c r="A42" s="1232"/>
      <c r="B42" s="1199"/>
      <c r="C42" s="1277"/>
      <c r="D42" s="1278"/>
      <c r="E42" s="1288" t="s">
        <v>379</v>
      </c>
      <c r="F42" s="1289"/>
      <c r="G42" s="383" t="s">
        <v>608</v>
      </c>
      <c r="H42" s="1330"/>
    </row>
    <row r="43" spans="1:10">
      <c r="A43" s="1232"/>
      <c r="B43" s="1199"/>
      <c r="C43" s="1277"/>
      <c r="D43" s="1278"/>
      <c r="E43" s="1288" t="s">
        <v>380</v>
      </c>
      <c r="F43" s="1289"/>
      <c r="G43" s="1309" t="s">
        <v>539</v>
      </c>
      <c r="H43" s="1330"/>
    </row>
    <row r="44" spans="1:10">
      <c r="A44" s="1232"/>
      <c r="B44" s="1199"/>
      <c r="C44" s="1277"/>
      <c r="D44" s="1278"/>
      <c r="E44" s="1288" t="s">
        <v>259</v>
      </c>
      <c r="F44" s="1289"/>
      <c r="G44" s="1310"/>
      <c r="H44" s="1330"/>
    </row>
    <row r="45" spans="1:10">
      <c r="A45" s="1232"/>
      <c r="B45" s="1199"/>
      <c r="C45" s="1277"/>
      <c r="D45" s="1278"/>
      <c r="E45" s="1288" t="s">
        <v>389</v>
      </c>
      <c r="F45" s="1289"/>
      <c r="G45" s="1311" t="s">
        <v>540</v>
      </c>
      <c r="H45" s="1330"/>
    </row>
    <row r="46" spans="1:10" ht="14.25" thickBot="1">
      <c r="A46" s="1232"/>
      <c r="B46" s="1199"/>
      <c r="C46" s="1279"/>
      <c r="D46" s="1280"/>
      <c r="E46" s="1294" t="s">
        <v>390</v>
      </c>
      <c r="F46" s="1295"/>
      <c r="G46" s="1312"/>
      <c r="H46" s="1331"/>
    </row>
    <row r="47" spans="1:10" ht="14.25" customHeight="1">
      <c r="A47" s="1232"/>
      <c r="B47" s="1199"/>
      <c r="C47" s="1227" t="s">
        <v>570</v>
      </c>
      <c r="D47" s="1228"/>
      <c r="E47" s="1268" t="s">
        <v>395</v>
      </c>
      <c r="F47" s="1269"/>
      <c r="G47" s="1270"/>
      <c r="H47" s="1251" t="s">
        <v>649</v>
      </c>
    </row>
    <row r="48" spans="1:10">
      <c r="A48" s="1232"/>
      <c r="B48" s="1199"/>
      <c r="C48" s="1227"/>
      <c r="D48" s="1228"/>
      <c r="E48" s="1256" t="s">
        <v>396</v>
      </c>
      <c r="F48" s="1257"/>
      <c r="G48" s="1258"/>
      <c r="H48" s="1251"/>
    </row>
    <row r="49" spans="1:8">
      <c r="A49" s="1232"/>
      <c r="B49" s="1199"/>
      <c r="C49" s="1227"/>
      <c r="D49" s="1228"/>
      <c r="E49" s="1256" t="s">
        <v>397</v>
      </c>
      <c r="F49" s="1257"/>
      <c r="G49" s="1258"/>
      <c r="H49" s="1251"/>
    </row>
    <row r="50" spans="1:8">
      <c r="A50" s="1232"/>
      <c r="B50" s="1199"/>
      <c r="C50" s="1227"/>
      <c r="D50" s="1228"/>
      <c r="E50" s="1256" t="s">
        <v>398</v>
      </c>
      <c r="F50" s="1257"/>
      <c r="G50" s="1258"/>
      <c r="H50" s="1251"/>
    </row>
    <row r="51" spans="1:8" ht="14.25" thickBot="1">
      <c r="A51" s="1232"/>
      <c r="B51" s="1199"/>
      <c r="C51" s="1229"/>
      <c r="D51" s="1230"/>
      <c r="E51" s="1265"/>
      <c r="F51" s="1266"/>
      <c r="G51" s="1267"/>
      <c r="H51" s="1252"/>
    </row>
    <row r="52" spans="1:8" ht="14.25" customHeight="1" thickTop="1">
      <c r="A52" s="1232"/>
      <c r="B52" s="1199"/>
      <c r="C52" s="1225" t="s">
        <v>571</v>
      </c>
      <c r="D52" s="1226"/>
      <c r="E52" s="1253" t="s">
        <v>399</v>
      </c>
      <c r="F52" s="1254"/>
      <c r="G52" s="1255"/>
      <c r="H52" s="1250" t="s">
        <v>650</v>
      </c>
    </row>
    <row r="53" spans="1:8">
      <c r="A53" s="1232"/>
      <c r="B53" s="1199"/>
      <c r="C53" s="1227"/>
      <c r="D53" s="1228"/>
      <c r="E53" s="1256" t="s">
        <v>400</v>
      </c>
      <c r="F53" s="1257"/>
      <c r="G53" s="1258"/>
      <c r="H53" s="1251"/>
    </row>
    <row r="54" spans="1:8">
      <c r="A54" s="1232"/>
      <c r="B54" s="1199"/>
      <c r="C54" s="1227"/>
      <c r="D54" s="1228"/>
      <c r="E54" s="1256" t="s">
        <v>401</v>
      </c>
      <c r="F54" s="1257"/>
      <c r="G54" s="1258"/>
      <c r="H54" s="1251"/>
    </row>
    <row r="55" spans="1:8">
      <c r="A55" s="1232"/>
      <c r="B55" s="1199"/>
      <c r="C55" s="1227"/>
      <c r="D55" s="1228"/>
      <c r="E55" s="1256" t="s">
        <v>402</v>
      </c>
      <c r="F55" s="1257"/>
      <c r="G55" s="1258"/>
      <c r="H55" s="1251"/>
    </row>
    <row r="56" spans="1:8">
      <c r="A56" s="1232"/>
      <c r="B56" s="1199"/>
      <c r="C56" s="1227"/>
      <c r="D56" s="1228"/>
      <c r="E56" s="1256" t="s">
        <v>403</v>
      </c>
      <c r="F56" s="1257"/>
      <c r="G56" s="1258"/>
      <c r="H56" s="1251"/>
    </row>
    <row r="57" spans="1:8" ht="14.25" thickBot="1">
      <c r="A57" s="1232"/>
      <c r="B57" s="1199"/>
      <c r="C57" s="1229"/>
      <c r="D57" s="1230"/>
      <c r="E57" s="1265"/>
      <c r="F57" s="1266"/>
      <c r="G57" s="1267"/>
      <c r="H57" s="1252"/>
    </row>
    <row r="58" spans="1:8" ht="18.75" customHeight="1" thickTop="1">
      <c r="A58" s="1232"/>
      <c r="B58" s="1199"/>
      <c r="C58" s="1225" t="s">
        <v>572</v>
      </c>
      <c r="D58" s="1226"/>
      <c r="E58" s="1253" t="s">
        <v>404</v>
      </c>
      <c r="F58" s="1254"/>
      <c r="G58" s="1255"/>
      <c r="H58" s="1250" t="s">
        <v>651</v>
      </c>
    </row>
    <row r="59" spans="1:8">
      <c r="A59" s="1232"/>
      <c r="B59" s="1199"/>
      <c r="C59" s="1227"/>
      <c r="D59" s="1228"/>
      <c r="E59" s="1256" t="s">
        <v>405</v>
      </c>
      <c r="F59" s="1257"/>
      <c r="G59" s="1258"/>
      <c r="H59" s="1251"/>
    </row>
    <row r="60" spans="1:8">
      <c r="A60" s="1232"/>
      <c r="B60" s="1199"/>
      <c r="C60" s="1227"/>
      <c r="D60" s="1228"/>
      <c r="E60" s="1256" t="s">
        <v>406</v>
      </c>
      <c r="F60" s="1257"/>
      <c r="G60" s="1258"/>
      <c r="H60" s="1251"/>
    </row>
    <row r="61" spans="1:8" ht="14.25" thickBot="1">
      <c r="A61" s="1232"/>
      <c r="B61" s="1199"/>
      <c r="C61" s="1229"/>
      <c r="D61" s="1230"/>
      <c r="E61" s="1265"/>
      <c r="F61" s="1266"/>
      <c r="G61" s="1267"/>
      <c r="H61" s="1252"/>
    </row>
    <row r="62" spans="1:8" ht="12.75" customHeight="1" thickTop="1">
      <c r="A62" s="1232"/>
      <c r="B62" s="1199"/>
      <c r="C62" s="1225" t="s">
        <v>573</v>
      </c>
      <c r="D62" s="1226"/>
      <c r="E62" s="1253" t="s">
        <v>407</v>
      </c>
      <c r="F62" s="1254"/>
      <c r="G62" s="1255"/>
      <c r="H62" s="1250" t="s">
        <v>652</v>
      </c>
    </row>
    <row r="63" spans="1:8">
      <c r="A63" s="1232"/>
      <c r="B63" s="1199"/>
      <c r="C63" s="1227"/>
      <c r="D63" s="1228"/>
      <c r="E63" s="1256" t="s">
        <v>408</v>
      </c>
      <c r="F63" s="1257"/>
      <c r="G63" s="1258"/>
      <c r="H63" s="1251"/>
    </row>
    <row r="64" spans="1:8" ht="14.25" thickBot="1">
      <c r="A64" s="1232"/>
      <c r="B64" s="1199"/>
      <c r="C64" s="1229"/>
      <c r="D64" s="1230"/>
      <c r="E64" s="1259" t="s">
        <v>409</v>
      </c>
      <c r="F64" s="1260"/>
      <c r="G64" s="1261"/>
      <c r="H64" s="1252"/>
    </row>
    <row r="65" spans="1:9" ht="14.25" thickTop="1">
      <c r="A65" s="1232"/>
      <c r="B65" s="1199"/>
      <c r="C65" s="1225" t="s">
        <v>574</v>
      </c>
      <c r="D65" s="1226"/>
      <c r="E65" s="1238" t="s">
        <v>410</v>
      </c>
      <c r="F65" s="1239"/>
      <c r="G65" s="1240"/>
      <c r="H65" s="382" t="s">
        <v>655</v>
      </c>
    </row>
    <row r="66" spans="1:9">
      <c r="A66" s="1232"/>
      <c r="B66" s="1199"/>
      <c r="C66" s="1227"/>
      <c r="D66" s="1228"/>
      <c r="E66" s="1256" t="s">
        <v>411</v>
      </c>
      <c r="F66" s="1257"/>
      <c r="G66" s="1258"/>
      <c r="H66" s="399" t="s">
        <v>656</v>
      </c>
      <c r="I66" t="s">
        <v>657</v>
      </c>
    </row>
    <row r="67" spans="1:9">
      <c r="A67" s="1232"/>
      <c r="B67" s="1199"/>
      <c r="C67" s="1227"/>
      <c r="D67" s="1228"/>
      <c r="E67" s="1256" t="s">
        <v>412</v>
      </c>
      <c r="F67" s="1257"/>
      <c r="G67" s="1258"/>
      <c r="H67" s="399"/>
    </row>
    <row r="68" spans="1:9" ht="14.25" thickBot="1">
      <c r="A68" s="1232"/>
      <c r="B68" s="1199"/>
      <c r="C68" s="1229"/>
      <c r="D68" s="1230"/>
      <c r="E68" s="1262"/>
      <c r="F68" s="1263"/>
      <c r="G68" s="1264"/>
      <c r="H68" s="381"/>
    </row>
    <row r="69" spans="1:9" ht="14.25" customHeight="1" thickTop="1">
      <c r="A69" s="1232"/>
      <c r="B69" s="1199"/>
      <c r="C69" s="1225" t="s">
        <v>575</v>
      </c>
      <c r="D69" s="1226"/>
      <c r="E69" s="1238" t="s">
        <v>413</v>
      </c>
      <c r="F69" s="1239"/>
      <c r="G69" s="1240"/>
      <c r="H69" s="1219" t="s">
        <v>653</v>
      </c>
    </row>
    <row r="70" spans="1:9" ht="14.25" thickBot="1">
      <c r="A70" s="1232"/>
      <c r="B70" s="1200"/>
      <c r="C70" s="1229"/>
      <c r="D70" s="1230"/>
      <c r="E70" s="1241"/>
      <c r="F70" s="1242"/>
      <c r="G70" s="1243"/>
      <c r="H70" s="1218"/>
    </row>
    <row r="71" spans="1:9" ht="15" thickTop="1" thickBot="1">
      <c r="A71" s="1232"/>
    </row>
    <row r="72" spans="1:9" ht="76.5" customHeight="1" thickBot="1">
      <c r="A72" s="1233"/>
      <c r="B72" s="414" t="s">
        <v>586</v>
      </c>
      <c r="C72" s="1271" t="s">
        <v>616</v>
      </c>
      <c r="D72" s="1271"/>
      <c r="E72" s="1271"/>
      <c r="F72" s="1272"/>
      <c r="G72" s="380"/>
    </row>
  </sheetData>
  <mergeCells count="94">
    <mergeCell ref="H16:H17"/>
    <mergeCell ref="C16:D16"/>
    <mergeCell ref="G40:G41"/>
    <mergeCell ref="H40:H46"/>
    <mergeCell ref="C17:D17"/>
    <mergeCell ref="B18:B37"/>
    <mergeCell ref="G43:G44"/>
    <mergeCell ref="G45:G46"/>
    <mergeCell ref="B16:B17"/>
    <mergeCell ref="A16:A17"/>
    <mergeCell ref="G16:G17"/>
    <mergeCell ref="E16:F17"/>
    <mergeCell ref="A3:A13"/>
    <mergeCell ref="D3:H3"/>
    <mergeCell ref="D4:H4"/>
    <mergeCell ref="D5:H5"/>
    <mergeCell ref="D6:H6"/>
    <mergeCell ref="D7:H7"/>
    <mergeCell ref="D8:H8"/>
    <mergeCell ref="D9:H9"/>
    <mergeCell ref="D10:H10"/>
    <mergeCell ref="D11:H11"/>
    <mergeCell ref="D12:H12"/>
    <mergeCell ref="D13:H13"/>
    <mergeCell ref="B9:C9"/>
    <mergeCell ref="B10:C10"/>
    <mergeCell ref="B11:C11"/>
    <mergeCell ref="B12:C12"/>
    <mergeCell ref="C72:F72"/>
    <mergeCell ref="C20:C23"/>
    <mergeCell ref="C40:D46"/>
    <mergeCell ref="F18:F21"/>
    <mergeCell ref="F22:F23"/>
    <mergeCell ref="F24:F29"/>
    <mergeCell ref="F30:F32"/>
    <mergeCell ref="F33:F34"/>
    <mergeCell ref="F35:F37"/>
    <mergeCell ref="E44:F44"/>
    <mergeCell ref="E45:F45"/>
    <mergeCell ref="E40:F40"/>
    <mergeCell ref="E41:F41"/>
    <mergeCell ref="E42:F42"/>
    <mergeCell ref="E43:F43"/>
    <mergeCell ref="E46:F46"/>
    <mergeCell ref="H47:H51"/>
    <mergeCell ref="E52:G52"/>
    <mergeCell ref="E53:G53"/>
    <mergeCell ref="E54:G54"/>
    <mergeCell ref="H52:H57"/>
    <mergeCell ref="E47:G47"/>
    <mergeCell ref="E48:G48"/>
    <mergeCell ref="E49:G49"/>
    <mergeCell ref="E50:G50"/>
    <mergeCell ref="E51:G51"/>
    <mergeCell ref="H58:H61"/>
    <mergeCell ref="E58:G58"/>
    <mergeCell ref="E59:G59"/>
    <mergeCell ref="E60:G60"/>
    <mergeCell ref="E61:G61"/>
    <mergeCell ref="E65:G65"/>
    <mergeCell ref="E66:G66"/>
    <mergeCell ref="E67:G67"/>
    <mergeCell ref="E68:G68"/>
    <mergeCell ref="E55:G55"/>
    <mergeCell ref="E56:G56"/>
    <mergeCell ref="E57:G57"/>
    <mergeCell ref="C62:D64"/>
    <mergeCell ref="H62:H64"/>
    <mergeCell ref="E62:G62"/>
    <mergeCell ref="E63:G63"/>
    <mergeCell ref="E64:G64"/>
    <mergeCell ref="B3:C3"/>
    <mergeCell ref="B13:C13"/>
    <mergeCell ref="B4:C4"/>
    <mergeCell ref="B5:C5"/>
    <mergeCell ref="B6:C6"/>
    <mergeCell ref="B7:C7"/>
    <mergeCell ref="B8:C8"/>
    <mergeCell ref="H69:H70"/>
    <mergeCell ref="A1:H1"/>
    <mergeCell ref="C39:D39"/>
    <mergeCell ref="E39:F39"/>
    <mergeCell ref="C65:D68"/>
    <mergeCell ref="C69:D70"/>
    <mergeCell ref="B40:B70"/>
    <mergeCell ref="A18:A72"/>
    <mergeCell ref="B2:C2"/>
    <mergeCell ref="D2:H2"/>
    <mergeCell ref="C47:D51"/>
    <mergeCell ref="C52:D57"/>
    <mergeCell ref="C58:D61"/>
    <mergeCell ref="H22:H23"/>
    <mergeCell ref="E69:G69"/>
    <mergeCell ref="E70:G70"/>
  </mergeCells>
  <phoneticPr fontId="3"/>
  <pageMargins left="0.11811023622047245" right="0.11811023622047245" top="0.55118110236220474" bottom="0.35433070866141736" header="0.31496062992125984" footer="0.31496062992125984"/>
  <pageSetup paperSize="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J30"/>
  <sheetViews>
    <sheetView workbookViewId="0"/>
  </sheetViews>
  <sheetFormatPr defaultRowHeight="13.5"/>
  <cols>
    <col min="1" max="1" width="21.75" style="96" customWidth="1"/>
    <col min="2" max="4" width="13.25" style="96" customWidth="1"/>
    <col min="5" max="5" width="13.25" style="111" customWidth="1"/>
    <col min="6" max="6" width="8.75" style="96" customWidth="1"/>
    <col min="7" max="7" width="17.25" style="96" customWidth="1"/>
    <col min="8" max="8" width="13.25" style="96" customWidth="1"/>
    <col min="9" max="9" width="13.125" style="96" customWidth="1"/>
    <col min="10" max="10" width="14.75" style="96" customWidth="1"/>
    <col min="11" max="11" width="13.125" style="96" customWidth="1"/>
    <col min="12" max="260" width="9" style="96"/>
    <col min="261" max="261" width="21.75" style="96" customWidth="1"/>
    <col min="262" max="262" width="17" style="96" customWidth="1"/>
    <col min="263" max="263" width="25.875" style="96" customWidth="1"/>
    <col min="264" max="516" width="9" style="96"/>
    <col min="517" max="517" width="21.75" style="96" customWidth="1"/>
    <col min="518" max="518" width="17" style="96" customWidth="1"/>
    <col min="519" max="519" width="25.875" style="96" customWidth="1"/>
    <col min="520" max="772" width="9" style="96"/>
    <col min="773" max="773" width="21.75" style="96" customWidth="1"/>
    <col min="774" max="774" width="17" style="96" customWidth="1"/>
    <col min="775" max="775" width="25.875" style="96" customWidth="1"/>
    <col min="776" max="1028" width="9" style="96"/>
    <col min="1029" max="1029" width="21.75" style="96" customWidth="1"/>
    <col min="1030" max="1030" width="17" style="96" customWidth="1"/>
    <col min="1031" max="1031" width="25.875" style="96" customWidth="1"/>
    <col min="1032" max="1284" width="9" style="96"/>
    <col min="1285" max="1285" width="21.75" style="96" customWidth="1"/>
    <col min="1286" max="1286" width="17" style="96" customWidth="1"/>
    <col min="1287" max="1287" width="25.875" style="96" customWidth="1"/>
    <col min="1288" max="1540" width="9" style="96"/>
    <col min="1541" max="1541" width="21.75" style="96" customWidth="1"/>
    <col min="1542" max="1542" width="17" style="96" customWidth="1"/>
    <col min="1543" max="1543" width="25.875" style="96" customWidth="1"/>
    <col min="1544" max="1796" width="9" style="96"/>
    <col min="1797" max="1797" width="21.75" style="96" customWidth="1"/>
    <col min="1798" max="1798" width="17" style="96" customWidth="1"/>
    <col min="1799" max="1799" width="25.875" style="96" customWidth="1"/>
    <col min="1800" max="2052" width="9" style="96"/>
    <col min="2053" max="2053" width="21.75" style="96" customWidth="1"/>
    <col min="2054" max="2054" width="17" style="96" customWidth="1"/>
    <col min="2055" max="2055" width="25.875" style="96" customWidth="1"/>
    <col min="2056" max="2308" width="9" style="96"/>
    <col min="2309" max="2309" width="21.75" style="96" customWidth="1"/>
    <col min="2310" max="2310" width="17" style="96" customWidth="1"/>
    <col min="2311" max="2311" width="25.875" style="96" customWidth="1"/>
    <col min="2312" max="2564" width="9" style="96"/>
    <col min="2565" max="2565" width="21.75" style="96" customWidth="1"/>
    <col min="2566" max="2566" width="17" style="96" customWidth="1"/>
    <col min="2567" max="2567" width="25.875" style="96" customWidth="1"/>
    <col min="2568" max="2820" width="9" style="96"/>
    <col min="2821" max="2821" width="21.75" style="96" customWidth="1"/>
    <col min="2822" max="2822" width="17" style="96" customWidth="1"/>
    <col min="2823" max="2823" width="25.875" style="96" customWidth="1"/>
    <col min="2824" max="3076" width="9" style="96"/>
    <col min="3077" max="3077" width="21.75" style="96" customWidth="1"/>
    <col min="3078" max="3078" width="17" style="96" customWidth="1"/>
    <col min="3079" max="3079" width="25.875" style="96" customWidth="1"/>
    <col min="3080" max="3332" width="9" style="96"/>
    <col min="3333" max="3333" width="21.75" style="96" customWidth="1"/>
    <col min="3334" max="3334" width="17" style="96" customWidth="1"/>
    <col min="3335" max="3335" width="25.875" style="96" customWidth="1"/>
    <col min="3336" max="3588" width="9" style="96"/>
    <col min="3589" max="3589" width="21.75" style="96" customWidth="1"/>
    <col min="3590" max="3590" width="17" style="96" customWidth="1"/>
    <col min="3591" max="3591" width="25.875" style="96" customWidth="1"/>
    <col min="3592" max="3844" width="9" style="96"/>
    <col min="3845" max="3845" width="21.75" style="96" customWidth="1"/>
    <col min="3846" max="3846" width="17" style="96" customWidth="1"/>
    <col min="3847" max="3847" width="25.875" style="96" customWidth="1"/>
    <col min="3848" max="4100" width="9" style="96"/>
    <col min="4101" max="4101" width="21.75" style="96" customWidth="1"/>
    <col min="4102" max="4102" width="17" style="96" customWidth="1"/>
    <col min="4103" max="4103" width="25.875" style="96" customWidth="1"/>
    <col min="4104" max="4356" width="9" style="96"/>
    <col min="4357" max="4357" width="21.75" style="96" customWidth="1"/>
    <col min="4358" max="4358" width="17" style="96" customWidth="1"/>
    <col min="4359" max="4359" width="25.875" style="96" customWidth="1"/>
    <col min="4360" max="4612" width="9" style="96"/>
    <col min="4613" max="4613" width="21.75" style="96" customWidth="1"/>
    <col min="4614" max="4614" width="17" style="96" customWidth="1"/>
    <col min="4615" max="4615" width="25.875" style="96" customWidth="1"/>
    <col min="4616" max="4868" width="9" style="96"/>
    <col min="4869" max="4869" width="21.75" style="96" customWidth="1"/>
    <col min="4870" max="4870" width="17" style="96" customWidth="1"/>
    <col min="4871" max="4871" width="25.875" style="96" customWidth="1"/>
    <col min="4872" max="5124" width="9" style="96"/>
    <col min="5125" max="5125" width="21.75" style="96" customWidth="1"/>
    <col min="5126" max="5126" width="17" style="96" customWidth="1"/>
    <col min="5127" max="5127" width="25.875" style="96" customWidth="1"/>
    <col min="5128" max="5380" width="9" style="96"/>
    <col min="5381" max="5381" width="21.75" style="96" customWidth="1"/>
    <col min="5382" max="5382" width="17" style="96" customWidth="1"/>
    <col min="5383" max="5383" width="25.875" style="96" customWidth="1"/>
    <col min="5384" max="5636" width="9" style="96"/>
    <col min="5637" max="5637" width="21.75" style="96" customWidth="1"/>
    <col min="5638" max="5638" width="17" style="96" customWidth="1"/>
    <col min="5639" max="5639" width="25.875" style="96" customWidth="1"/>
    <col min="5640" max="5892" width="9" style="96"/>
    <col min="5893" max="5893" width="21.75" style="96" customWidth="1"/>
    <col min="5894" max="5894" width="17" style="96" customWidth="1"/>
    <col min="5895" max="5895" width="25.875" style="96" customWidth="1"/>
    <col min="5896" max="6148" width="9" style="96"/>
    <col min="6149" max="6149" width="21.75" style="96" customWidth="1"/>
    <col min="6150" max="6150" width="17" style="96" customWidth="1"/>
    <col min="6151" max="6151" width="25.875" style="96" customWidth="1"/>
    <col min="6152" max="6404" width="9" style="96"/>
    <col min="6405" max="6405" width="21.75" style="96" customWidth="1"/>
    <col min="6406" max="6406" width="17" style="96" customWidth="1"/>
    <col min="6407" max="6407" width="25.875" style="96" customWidth="1"/>
    <col min="6408" max="6660" width="9" style="96"/>
    <col min="6661" max="6661" width="21.75" style="96" customWidth="1"/>
    <col min="6662" max="6662" width="17" style="96" customWidth="1"/>
    <col min="6663" max="6663" width="25.875" style="96" customWidth="1"/>
    <col min="6664" max="6916" width="9" style="96"/>
    <col min="6917" max="6917" width="21.75" style="96" customWidth="1"/>
    <col min="6918" max="6918" width="17" style="96" customWidth="1"/>
    <col min="6919" max="6919" width="25.875" style="96" customWidth="1"/>
    <col min="6920" max="7172" width="9" style="96"/>
    <col min="7173" max="7173" width="21.75" style="96" customWidth="1"/>
    <col min="7174" max="7174" width="17" style="96" customWidth="1"/>
    <col min="7175" max="7175" width="25.875" style="96" customWidth="1"/>
    <col min="7176" max="7428" width="9" style="96"/>
    <col min="7429" max="7429" width="21.75" style="96" customWidth="1"/>
    <col min="7430" max="7430" width="17" style="96" customWidth="1"/>
    <col min="7431" max="7431" width="25.875" style="96" customWidth="1"/>
    <col min="7432" max="7684" width="9" style="96"/>
    <col min="7685" max="7685" width="21.75" style="96" customWidth="1"/>
    <col min="7686" max="7686" width="17" style="96" customWidth="1"/>
    <col min="7687" max="7687" width="25.875" style="96" customWidth="1"/>
    <col min="7688" max="7940" width="9" style="96"/>
    <col min="7941" max="7941" width="21.75" style="96" customWidth="1"/>
    <col min="7942" max="7942" width="17" style="96" customWidth="1"/>
    <col min="7943" max="7943" width="25.875" style="96" customWidth="1"/>
    <col min="7944" max="8196" width="9" style="96"/>
    <col min="8197" max="8197" width="21.75" style="96" customWidth="1"/>
    <col min="8198" max="8198" width="17" style="96" customWidth="1"/>
    <col min="8199" max="8199" width="25.875" style="96" customWidth="1"/>
    <col min="8200" max="8452" width="9" style="96"/>
    <col min="8453" max="8453" width="21.75" style="96" customWidth="1"/>
    <col min="8454" max="8454" width="17" style="96" customWidth="1"/>
    <col min="8455" max="8455" width="25.875" style="96" customWidth="1"/>
    <col min="8456" max="8708" width="9" style="96"/>
    <col min="8709" max="8709" width="21.75" style="96" customWidth="1"/>
    <col min="8710" max="8710" width="17" style="96" customWidth="1"/>
    <col min="8711" max="8711" width="25.875" style="96" customWidth="1"/>
    <col min="8712" max="8964" width="9" style="96"/>
    <col min="8965" max="8965" width="21.75" style="96" customWidth="1"/>
    <col min="8966" max="8966" width="17" style="96" customWidth="1"/>
    <col min="8967" max="8967" width="25.875" style="96" customWidth="1"/>
    <col min="8968" max="9220" width="9" style="96"/>
    <col min="9221" max="9221" width="21.75" style="96" customWidth="1"/>
    <col min="9222" max="9222" width="17" style="96" customWidth="1"/>
    <col min="9223" max="9223" width="25.875" style="96" customWidth="1"/>
    <col min="9224" max="9476" width="9" style="96"/>
    <col min="9477" max="9477" width="21.75" style="96" customWidth="1"/>
    <col min="9478" max="9478" width="17" style="96" customWidth="1"/>
    <col min="9479" max="9479" width="25.875" style="96" customWidth="1"/>
    <col min="9480" max="9732" width="9" style="96"/>
    <col min="9733" max="9733" width="21.75" style="96" customWidth="1"/>
    <col min="9734" max="9734" width="17" style="96" customWidth="1"/>
    <col min="9735" max="9735" width="25.875" style="96" customWidth="1"/>
    <col min="9736" max="9988" width="9" style="96"/>
    <col min="9989" max="9989" width="21.75" style="96" customWidth="1"/>
    <col min="9990" max="9990" width="17" style="96" customWidth="1"/>
    <col min="9991" max="9991" width="25.875" style="96" customWidth="1"/>
    <col min="9992" max="10244" width="9" style="96"/>
    <col min="10245" max="10245" width="21.75" style="96" customWidth="1"/>
    <col min="10246" max="10246" width="17" style="96" customWidth="1"/>
    <col min="10247" max="10247" width="25.875" style="96" customWidth="1"/>
    <col min="10248" max="10500" width="9" style="96"/>
    <col min="10501" max="10501" width="21.75" style="96" customWidth="1"/>
    <col min="10502" max="10502" width="17" style="96" customWidth="1"/>
    <col min="10503" max="10503" width="25.875" style="96" customWidth="1"/>
    <col min="10504" max="10756" width="9" style="96"/>
    <col min="10757" max="10757" width="21.75" style="96" customWidth="1"/>
    <col min="10758" max="10758" width="17" style="96" customWidth="1"/>
    <col min="10759" max="10759" width="25.875" style="96" customWidth="1"/>
    <col min="10760" max="11012" width="9" style="96"/>
    <col min="11013" max="11013" width="21.75" style="96" customWidth="1"/>
    <col min="11014" max="11014" width="17" style="96" customWidth="1"/>
    <col min="11015" max="11015" width="25.875" style="96" customWidth="1"/>
    <col min="11016" max="11268" width="9" style="96"/>
    <col min="11269" max="11269" width="21.75" style="96" customWidth="1"/>
    <col min="11270" max="11270" width="17" style="96" customWidth="1"/>
    <col min="11271" max="11271" width="25.875" style="96" customWidth="1"/>
    <col min="11272" max="11524" width="9" style="96"/>
    <col min="11525" max="11525" width="21.75" style="96" customWidth="1"/>
    <col min="11526" max="11526" width="17" style="96" customWidth="1"/>
    <col min="11527" max="11527" width="25.875" style="96" customWidth="1"/>
    <col min="11528" max="11780" width="9" style="96"/>
    <col min="11781" max="11781" width="21.75" style="96" customWidth="1"/>
    <col min="11782" max="11782" width="17" style="96" customWidth="1"/>
    <col min="11783" max="11783" width="25.875" style="96" customWidth="1"/>
    <col min="11784" max="12036" width="9" style="96"/>
    <col min="12037" max="12037" width="21.75" style="96" customWidth="1"/>
    <col min="12038" max="12038" width="17" style="96" customWidth="1"/>
    <col min="12039" max="12039" width="25.875" style="96" customWidth="1"/>
    <col min="12040" max="12292" width="9" style="96"/>
    <col min="12293" max="12293" width="21.75" style="96" customWidth="1"/>
    <col min="12294" max="12294" width="17" style="96" customWidth="1"/>
    <col min="12295" max="12295" width="25.875" style="96" customWidth="1"/>
    <col min="12296" max="12548" width="9" style="96"/>
    <col min="12549" max="12549" width="21.75" style="96" customWidth="1"/>
    <col min="12550" max="12550" width="17" style="96" customWidth="1"/>
    <col min="12551" max="12551" width="25.875" style="96" customWidth="1"/>
    <col min="12552" max="12804" width="9" style="96"/>
    <col min="12805" max="12805" width="21.75" style="96" customWidth="1"/>
    <col min="12806" max="12806" width="17" style="96" customWidth="1"/>
    <col min="12807" max="12807" width="25.875" style="96" customWidth="1"/>
    <col min="12808" max="13060" width="9" style="96"/>
    <col min="13061" max="13061" width="21.75" style="96" customWidth="1"/>
    <col min="13062" max="13062" width="17" style="96" customWidth="1"/>
    <col min="13063" max="13063" width="25.875" style="96" customWidth="1"/>
    <col min="13064" max="13316" width="9" style="96"/>
    <col min="13317" max="13317" width="21.75" style="96" customWidth="1"/>
    <col min="13318" max="13318" width="17" style="96" customWidth="1"/>
    <col min="13319" max="13319" width="25.875" style="96" customWidth="1"/>
    <col min="13320" max="13572" width="9" style="96"/>
    <col min="13573" max="13573" width="21.75" style="96" customWidth="1"/>
    <col min="13574" max="13574" width="17" style="96" customWidth="1"/>
    <col min="13575" max="13575" width="25.875" style="96" customWidth="1"/>
    <col min="13576" max="13828" width="9" style="96"/>
    <col min="13829" max="13829" width="21.75" style="96" customWidth="1"/>
    <col min="13830" max="13830" width="17" style="96" customWidth="1"/>
    <col min="13831" max="13831" width="25.875" style="96" customWidth="1"/>
    <col min="13832" max="14084" width="9" style="96"/>
    <col min="14085" max="14085" width="21.75" style="96" customWidth="1"/>
    <col min="14086" max="14086" width="17" style="96" customWidth="1"/>
    <col min="14087" max="14087" width="25.875" style="96" customWidth="1"/>
    <col min="14088" max="14340" width="9" style="96"/>
    <col min="14341" max="14341" width="21.75" style="96" customWidth="1"/>
    <col min="14342" max="14342" width="17" style="96" customWidth="1"/>
    <col min="14343" max="14343" width="25.875" style="96" customWidth="1"/>
    <col min="14344" max="14596" width="9" style="96"/>
    <col min="14597" max="14597" width="21.75" style="96" customWidth="1"/>
    <col min="14598" max="14598" width="17" style="96" customWidth="1"/>
    <col min="14599" max="14599" width="25.875" style="96" customWidth="1"/>
    <col min="14600" max="14852" width="9" style="96"/>
    <col min="14853" max="14853" width="21.75" style="96" customWidth="1"/>
    <col min="14854" max="14854" width="17" style="96" customWidth="1"/>
    <col min="14855" max="14855" width="25.875" style="96" customWidth="1"/>
    <col min="14856" max="15108" width="9" style="96"/>
    <col min="15109" max="15109" width="21.75" style="96" customWidth="1"/>
    <col min="15110" max="15110" width="17" style="96" customWidth="1"/>
    <col min="15111" max="15111" width="25.875" style="96" customWidth="1"/>
    <col min="15112" max="15364" width="9" style="96"/>
    <col min="15365" max="15365" width="21.75" style="96" customWidth="1"/>
    <col min="15366" max="15366" width="17" style="96" customWidth="1"/>
    <col min="15367" max="15367" width="25.875" style="96" customWidth="1"/>
    <col min="15368" max="15620" width="9" style="96"/>
    <col min="15621" max="15621" width="21.75" style="96" customWidth="1"/>
    <col min="15622" max="15622" width="17" style="96" customWidth="1"/>
    <col min="15623" max="15623" width="25.875" style="96" customWidth="1"/>
    <col min="15624" max="15876" width="9" style="96"/>
    <col min="15877" max="15877" width="21.75" style="96" customWidth="1"/>
    <col min="15878" max="15878" width="17" style="96" customWidth="1"/>
    <col min="15879" max="15879" width="25.875" style="96" customWidth="1"/>
    <col min="15880" max="16132" width="9" style="96"/>
    <col min="16133" max="16133" width="21.75" style="96" customWidth="1"/>
    <col min="16134" max="16134" width="17" style="96" customWidth="1"/>
    <col min="16135" max="16135" width="25.875" style="96" customWidth="1"/>
    <col min="16136" max="16384" width="9" style="96"/>
  </cols>
  <sheetData>
    <row r="1" spans="1:10">
      <c r="A1" s="108" t="s">
        <v>143</v>
      </c>
      <c r="B1" s="101" t="s">
        <v>179</v>
      </c>
      <c r="C1" s="103" t="s">
        <v>173</v>
      </c>
      <c r="D1" s="105" t="s">
        <v>175</v>
      </c>
      <c r="E1" s="113" t="s">
        <v>176</v>
      </c>
      <c r="F1" s="107" t="s">
        <v>128</v>
      </c>
      <c r="G1" s="95" t="s">
        <v>103</v>
      </c>
      <c r="H1" s="115" t="s">
        <v>129</v>
      </c>
      <c r="I1" s="95" t="s">
        <v>177</v>
      </c>
    </row>
    <row r="2" spans="1:10">
      <c r="A2" s="98" t="s">
        <v>109</v>
      </c>
      <c r="B2" s="109" t="s">
        <v>199</v>
      </c>
      <c r="C2" s="104" t="s">
        <v>181</v>
      </c>
      <c r="D2" s="110" t="s">
        <v>220</v>
      </c>
      <c r="E2" s="112" t="s">
        <v>153</v>
      </c>
      <c r="F2" s="100" t="s">
        <v>122</v>
      </c>
      <c r="G2" s="114" t="s">
        <v>238</v>
      </c>
      <c r="H2" s="114" t="s">
        <v>152</v>
      </c>
      <c r="I2" s="101" t="s">
        <v>174</v>
      </c>
    </row>
    <row r="3" spans="1:10">
      <c r="A3" s="98" t="s">
        <v>100</v>
      </c>
      <c r="B3" s="109" t="s">
        <v>200</v>
      </c>
      <c r="C3" s="104" t="s">
        <v>182</v>
      </c>
      <c r="D3" s="110" t="s">
        <v>221</v>
      </c>
      <c r="E3" s="112" t="s">
        <v>154</v>
      </c>
      <c r="F3" s="100" t="s">
        <v>345</v>
      </c>
      <c r="G3" s="114" t="s">
        <v>239</v>
      </c>
      <c r="H3" s="114" t="s">
        <v>123</v>
      </c>
      <c r="I3" s="103" t="s">
        <v>173</v>
      </c>
    </row>
    <row r="4" spans="1:10">
      <c r="A4" s="98" t="s">
        <v>116</v>
      </c>
      <c r="B4" s="109" t="s">
        <v>201</v>
      </c>
      <c r="C4" s="104" t="s">
        <v>183</v>
      </c>
      <c r="D4" s="110" t="s">
        <v>222</v>
      </c>
      <c r="E4" s="112" t="s">
        <v>155</v>
      </c>
      <c r="F4" s="100"/>
      <c r="G4" s="114" t="s">
        <v>240</v>
      </c>
      <c r="H4" s="114" t="s">
        <v>126</v>
      </c>
      <c r="I4" s="105" t="s">
        <v>175</v>
      </c>
    </row>
    <row r="5" spans="1:10">
      <c r="A5" s="98" t="s">
        <v>117</v>
      </c>
      <c r="B5" s="109" t="s">
        <v>202</v>
      </c>
      <c r="C5" s="104" t="s">
        <v>184</v>
      </c>
      <c r="D5" s="110" t="s">
        <v>223</v>
      </c>
      <c r="E5" s="112" t="s">
        <v>156</v>
      </c>
      <c r="F5" s="106"/>
      <c r="G5" s="95" t="s">
        <v>241</v>
      </c>
      <c r="H5" s="114" t="s">
        <v>133</v>
      </c>
      <c r="I5" s="113" t="s">
        <v>176</v>
      </c>
    </row>
    <row r="6" spans="1:10">
      <c r="A6" s="98" t="s">
        <v>101</v>
      </c>
      <c r="B6" s="109" t="s">
        <v>203</v>
      </c>
      <c r="C6" s="104" t="s">
        <v>185</v>
      </c>
      <c r="D6" s="110" t="s">
        <v>224</v>
      </c>
      <c r="E6" s="112" t="s">
        <v>157</v>
      </c>
      <c r="F6" s="95"/>
      <c r="G6" s="95"/>
      <c r="H6" s="114" t="s">
        <v>134</v>
      </c>
    </row>
    <row r="7" spans="1:10">
      <c r="A7" s="98" t="s">
        <v>118</v>
      </c>
      <c r="B7" s="109" t="s">
        <v>204</v>
      </c>
      <c r="C7" s="104" t="s">
        <v>186</v>
      </c>
      <c r="D7" s="110" t="s">
        <v>225</v>
      </c>
      <c r="E7" s="112" t="s">
        <v>262</v>
      </c>
      <c r="F7" s="95"/>
      <c r="G7" s="95" t="s">
        <v>135</v>
      </c>
      <c r="H7" s="114" t="s">
        <v>135</v>
      </c>
      <c r="I7" s="99" t="s">
        <v>103</v>
      </c>
    </row>
    <row r="8" spans="1:10">
      <c r="A8" s="98" t="s">
        <v>110</v>
      </c>
      <c r="B8" s="109" t="s">
        <v>205</v>
      </c>
      <c r="C8" s="104" t="s">
        <v>187</v>
      </c>
      <c r="D8" s="110" t="s">
        <v>226</v>
      </c>
      <c r="E8" s="112" t="s">
        <v>158</v>
      </c>
      <c r="F8" s="95"/>
      <c r="G8" s="95" t="s">
        <v>242</v>
      </c>
      <c r="H8" s="114" t="s">
        <v>136</v>
      </c>
      <c r="I8" s="99" t="s">
        <v>103</v>
      </c>
    </row>
    <row r="9" spans="1:10">
      <c r="A9" s="98" t="s">
        <v>119</v>
      </c>
      <c r="B9" s="109" t="s">
        <v>206</v>
      </c>
      <c r="C9" s="104" t="s">
        <v>188</v>
      </c>
      <c r="D9" s="110" t="s">
        <v>227</v>
      </c>
      <c r="E9" s="112" t="s">
        <v>159</v>
      </c>
      <c r="F9" s="95"/>
      <c r="G9" s="95" t="s">
        <v>243</v>
      </c>
      <c r="H9" s="114" t="s">
        <v>141</v>
      </c>
      <c r="I9" s="99" t="s">
        <v>111</v>
      </c>
    </row>
    <row r="10" spans="1:10">
      <c r="A10" s="98" t="s">
        <v>272</v>
      </c>
      <c r="B10" s="109" t="s">
        <v>207</v>
      </c>
      <c r="C10" s="104" t="s">
        <v>189</v>
      </c>
      <c r="D10" s="110" t="s">
        <v>228</v>
      </c>
      <c r="E10" s="112" t="s">
        <v>160</v>
      </c>
      <c r="F10" s="95"/>
      <c r="G10" s="95" t="s">
        <v>244</v>
      </c>
      <c r="H10" s="114" t="s">
        <v>131</v>
      </c>
      <c r="I10" s="99" t="s">
        <v>104</v>
      </c>
    </row>
    <row r="11" spans="1:10">
      <c r="A11" s="98" t="s">
        <v>544</v>
      </c>
      <c r="B11" s="109" t="s">
        <v>208</v>
      </c>
      <c r="C11" s="104" t="s">
        <v>190</v>
      </c>
      <c r="D11" s="110" t="s">
        <v>229</v>
      </c>
      <c r="E11" s="112" t="s">
        <v>161</v>
      </c>
      <c r="F11" s="95"/>
      <c r="G11" s="95" t="s">
        <v>245</v>
      </c>
      <c r="H11" s="114" t="s">
        <v>137</v>
      </c>
      <c r="I11" s="99" t="s">
        <v>105</v>
      </c>
    </row>
    <row r="12" spans="1:10">
      <c r="A12" s="99" t="s">
        <v>103</v>
      </c>
      <c r="B12" s="109" t="s">
        <v>209</v>
      </c>
      <c r="C12" s="104" t="s">
        <v>191</v>
      </c>
      <c r="D12" s="110" t="s">
        <v>230</v>
      </c>
      <c r="E12" s="112" t="s">
        <v>162</v>
      </c>
      <c r="F12" s="95"/>
      <c r="G12" s="95" t="s">
        <v>246</v>
      </c>
      <c r="H12" s="114" t="s">
        <v>138</v>
      </c>
      <c r="I12" s="99" t="s">
        <v>106</v>
      </c>
    </row>
    <row r="13" spans="1:10">
      <c r="A13" s="99" t="s">
        <v>111</v>
      </c>
      <c r="B13" s="109" t="s">
        <v>210</v>
      </c>
      <c r="C13" s="104" t="s">
        <v>192</v>
      </c>
      <c r="D13" s="110" t="s">
        <v>231</v>
      </c>
      <c r="E13" s="112" t="s">
        <v>263</v>
      </c>
      <c r="F13" s="95"/>
      <c r="G13" s="95"/>
      <c r="H13" s="114" t="s">
        <v>130</v>
      </c>
      <c r="I13" s="99" t="s">
        <v>112</v>
      </c>
    </row>
    <row r="14" spans="1:10">
      <c r="A14" s="99" t="s">
        <v>104</v>
      </c>
      <c r="B14" s="109" t="s">
        <v>211</v>
      </c>
      <c r="C14" s="104" t="s">
        <v>193</v>
      </c>
      <c r="D14" s="110" t="s">
        <v>232</v>
      </c>
      <c r="E14" s="112" t="s">
        <v>163</v>
      </c>
      <c r="F14" s="95"/>
      <c r="G14" s="95" t="s">
        <v>130</v>
      </c>
      <c r="H14" s="114" t="s">
        <v>139</v>
      </c>
      <c r="I14" s="99" t="s">
        <v>107</v>
      </c>
    </row>
    <row r="15" spans="1:10">
      <c r="A15" s="99" t="s">
        <v>105</v>
      </c>
      <c r="B15" s="109" t="s">
        <v>212</v>
      </c>
      <c r="C15" s="104" t="s">
        <v>194</v>
      </c>
      <c r="D15" s="110" t="s">
        <v>233</v>
      </c>
      <c r="E15" s="112" t="s">
        <v>264</v>
      </c>
      <c r="F15" s="95"/>
      <c r="G15" s="95" t="s">
        <v>247</v>
      </c>
      <c r="H15" s="114" t="s">
        <v>124</v>
      </c>
      <c r="I15" s="95" t="s">
        <v>543</v>
      </c>
      <c r="J15" s="95"/>
    </row>
    <row r="16" spans="1:10">
      <c r="A16" s="99" t="s">
        <v>106</v>
      </c>
      <c r="B16" s="109" t="s">
        <v>213</v>
      </c>
      <c r="C16" s="104" t="s">
        <v>195</v>
      </c>
      <c r="D16" s="110" t="s">
        <v>234</v>
      </c>
      <c r="E16" s="112" t="s">
        <v>164</v>
      </c>
      <c r="F16" s="95"/>
      <c r="G16" s="95" t="s">
        <v>248</v>
      </c>
      <c r="H16" s="114" t="s">
        <v>140</v>
      </c>
      <c r="I16" s="95" t="s">
        <v>542</v>
      </c>
    </row>
    <row r="17" spans="1:10">
      <c r="A17" s="99" t="s">
        <v>112</v>
      </c>
      <c r="B17" s="109" t="s">
        <v>214</v>
      </c>
      <c r="C17" s="104" t="s">
        <v>196</v>
      </c>
      <c r="D17" s="110" t="s">
        <v>235</v>
      </c>
      <c r="E17" s="112" t="s">
        <v>165</v>
      </c>
      <c r="G17" s="95" t="s">
        <v>249</v>
      </c>
      <c r="H17" s="114" t="s">
        <v>127</v>
      </c>
      <c r="J17" s="95"/>
    </row>
    <row r="18" spans="1:10">
      <c r="A18" s="99" t="s">
        <v>268</v>
      </c>
      <c r="B18" s="109" t="s">
        <v>215</v>
      </c>
      <c r="C18" s="104" t="s">
        <v>197</v>
      </c>
      <c r="D18" s="110" t="s">
        <v>236</v>
      </c>
      <c r="E18" s="112" t="s">
        <v>166</v>
      </c>
      <c r="H18" s="114" t="s">
        <v>142</v>
      </c>
      <c r="J18" s="95"/>
    </row>
    <row r="19" spans="1:10">
      <c r="A19" s="99" t="s">
        <v>107</v>
      </c>
      <c r="B19" s="109" t="s">
        <v>216</v>
      </c>
      <c r="C19" s="104" t="s">
        <v>198</v>
      </c>
      <c r="D19" s="110" t="s">
        <v>237</v>
      </c>
      <c r="E19" s="112" t="s">
        <v>167</v>
      </c>
      <c r="G19" s="95" t="s">
        <v>139</v>
      </c>
      <c r="H19" s="114" t="s">
        <v>125</v>
      </c>
      <c r="J19" s="95"/>
    </row>
    <row r="20" spans="1:10">
      <c r="A20" s="97" t="s">
        <v>346</v>
      </c>
      <c r="B20" s="109" t="s">
        <v>217</v>
      </c>
      <c r="C20" s="104" t="s">
        <v>258</v>
      </c>
      <c r="D20" s="110" t="s">
        <v>260</v>
      </c>
      <c r="E20" s="112" t="s">
        <v>168</v>
      </c>
      <c r="G20" s="95" t="s">
        <v>252</v>
      </c>
      <c r="H20" s="114" t="s">
        <v>135</v>
      </c>
    </row>
    <row r="21" spans="1:10">
      <c r="A21" s="97" t="s">
        <v>542</v>
      </c>
      <c r="B21" s="109" t="s">
        <v>218</v>
      </c>
      <c r="C21" s="104" t="s">
        <v>259</v>
      </c>
      <c r="D21" s="110" t="s">
        <v>270</v>
      </c>
      <c r="E21" s="112" t="s">
        <v>169</v>
      </c>
      <c r="G21" s="95" t="s">
        <v>250</v>
      </c>
      <c r="H21" s="114" t="s">
        <v>132</v>
      </c>
    </row>
    <row r="22" spans="1:10">
      <c r="A22" s="97"/>
      <c r="B22" s="102" t="s">
        <v>219</v>
      </c>
      <c r="C22" s="104" t="s">
        <v>267</v>
      </c>
      <c r="D22" s="110" t="s">
        <v>269</v>
      </c>
      <c r="E22" s="112" t="s">
        <v>170</v>
      </c>
      <c r="G22" s="95" t="s">
        <v>251</v>
      </c>
      <c r="H22" s="114" t="s">
        <v>151</v>
      </c>
    </row>
    <row r="23" spans="1:10">
      <c r="A23" s="97"/>
      <c r="C23" s="95"/>
      <c r="D23" s="174"/>
      <c r="E23" s="112" t="s">
        <v>171</v>
      </c>
    </row>
    <row r="24" spans="1:10">
      <c r="E24" s="112" t="s">
        <v>261</v>
      </c>
      <c r="G24" s="95" t="s">
        <v>140</v>
      </c>
    </row>
    <row r="25" spans="1:10">
      <c r="A25" s="90"/>
      <c r="E25" s="112" t="s">
        <v>265</v>
      </c>
      <c r="G25" s="95" t="s">
        <v>253</v>
      </c>
    </row>
    <row r="26" spans="1:10">
      <c r="A26" s="90"/>
      <c r="G26" s="95" t="s">
        <v>254</v>
      </c>
    </row>
    <row r="27" spans="1:10">
      <c r="A27" s="90"/>
      <c r="G27" s="95" t="s">
        <v>255</v>
      </c>
    </row>
    <row r="28" spans="1:10">
      <c r="A28" s="90"/>
    </row>
    <row r="29" spans="1:10">
      <c r="A29" s="90"/>
      <c r="G29" s="95" t="s">
        <v>82</v>
      </c>
    </row>
    <row r="30" spans="1:10">
      <c r="A30" s="90"/>
      <c r="G30" s="95" t="s">
        <v>256</v>
      </c>
    </row>
  </sheetData>
  <sheetProtection selectLockedCells="1" selectUnlockedCells="1"/>
  <phoneticPr fontId="3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I46"/>
  <sheetViews>
    <sheetView workbookViewId="0">
      <selection activeCell="C21" sqref="C21:H23"/>
    </sheetView>
  </sheetViews>
  <sheetFormatPr defaultRowHeight="14.25"/>
  <cols>
    <col min="1" max="1" width="4" style="258" customWidth="1"/>
    <col min="2" max="2" width="3.75" style="258" customWidth="1"/>
    <col min="3" max="4" width="14.875" style="258" customWidth="1"/>
    <col min="5" max="5" width="16.875" style="258" customWidth="1"/>
    <col min="6" max="6" width="18.75" style="258" customWidth="1"/>
    <col min="7" max="7" width="22.5" style="258" customWidth="1"/>
    <col min="8" max="8" width="15.5" style="258" customWidth="1"/>
    <col min="9" max="9" width="34.25" style="258" customWidth="1"/>
    <col min="10" max="16384" width="9" style="258"/>
  </cols>
  <sheetData>
    <row r="1" spans="1:9" ht="26.25" customHeight="1">
      <c r="A1" s="1361" t="s">
        <v>435</v>
      </c>
      <c r="B1" s="1361"/>
      <c r="C1" s="1361"/>
      <c r="D1" s="1361"/>
      <c r="E1" s="1361"/>
      <c r="F1" s="1361"/>
      <c r="G1" s="1361"/>
      <c r="H1" s="1361"/>
      <c r="I1" s="1361"/>
    </row>
    <row r="2" spans="1:9" s="259" customFormat="1" ht="21.75" customHeight="1">
      <c r="C2" s="1362" t="s">
        <v>436</v>
      </c>
      <c r="D2" s="1362"/>
      <c r="E2" s="1362"/>
      <c r="F2" s="1362"/>
      <c r="G2" s="1362"/>
      <c r="H2" s="1362"/>
      <c r="I2" s="1362"/>
    </row>
    <row r="3" spans="1:9" ht="21.75" customHeight="1">
      <c r="C3" s="1363" t="s">
        <v>728</v>
      </c>
      <c r="D3" s="1364"/>
      <c r="E3" s="1364"/>
      <c r="F3" s="1364"/>
      <c r="G3" s="1364"/>
      <c r="H3" s="1365"/>
      <c r="I3" s="632" t="s">
        <v>732</v>
      </c>
    </row>
    <row r="4" spans="1:9" s="259" customFormat="1" ht="22.5" customHeight="1">
      <c r="C4" s="1366" t="s">
        <v>729</v>
      </c>
      <c r="D4" s="1367"/>
      <c r="E4" s="1367"/>
      <c r="F4" s="1368" t="s">
        <v>730</v>
      </c>
      <c r="G4" s="1369"/>
      <c r="H4" s="1370" t="s">
        <v>731</v>
      </c>
      <c r="I4" s="1371" t="s">
        <v>733</v>
      </c>
    </row>
    <row r="5" spans="1:9" s="259" customFormat="1" ht="22.5" customHeight="1">
      <c r="A5" s="260"/>
      <c r="C5" s="261" t="s">
        <v>437</v>
      </c>
      <c r="D5" s="262" t="s">
        <v>438</v>
      </c>
      <c r="E5" s="263" t="s">
        <v>439</v>
      </c>
      <c r="F5" s="264"/>
      <c r="G5" s="265" t="s">
        <v>440</v>
      </c>
      <c r="H5" s="1370"/>
      <c r="I5" s="1371"/>
    </row>
    <row r="6" spans="1:9" ht="16.5" customHeight="1">
      <c r="A6" s="1343" t="s">
        <v>441</v>
      </c>
      <c r="B6" s="1346" t="s">
        <v>442</v>
      </c>
      <c r="C6" s="266" t="s">
        <v>443</v>
      </c>
      <c r="D6" s="267" t="s">
        <v>444</v>
      </c>
      <c r="E6" s="268" t="s">
        <v>445</v>
      </c>
      <c r="F6" s="269" t="s">
        <v>446</v>
      </c>
      <c r="G6" s="270" t="s">
        <v>447</v>
      </c>
      <c r="H6" s="271" t="s">
        <v>448</v>
      </c>
      <c r="I6" s="272" t="s">
        <v>449</v>
      </c>
    </row>
    <row r="7" spans="1:9" ht="16.5" customHeight="1">
      <c r="A7" s="1344"/>
      <c r="B7" s="1347"/>
      <c r="C7" s="266" t="s">
        <v>450</v>
      </c>
      <c r="D7" s="273" t="s">
        <v>451</v>
      </c>
      <c r="E7" s="268" t="s">
        <v>452</v>
      </c>
      <c r="F7" s="274" t="s">
        <v>453</v>
      </c>
      <c r="G7" s="275" t="s">
        <v>454</v>
      </c>
      <c r="H7" s="276" t="s">
        <v>455</v>
      </c>
      <c r="I7" s="277" t="s">
        <v>456</v>
      </c>
    </row>
    <row r="8" spans="1:9" ht="16.5" customHeight="1">
      <c r="A8" s="1344"/>
      <c r="B8" s="1347"/>
      <c r="C8" s="266" t="s">
        <v>457</v>
      </c>
      <c r="D8" s="273" t="s">
        <v>458</v>
      </c>
      <c r="E8" s="268"/>
      <c r="F8" s="274" t="s">
        <v>459</v>
      </c>
      <c r="G8" s="275" t="s">
        <v>460</v>
      </c>
      <c r="H8" s="276" t="s">
        <v>461</v>
      </c>
      <c r="I8" s="278" t="s">
        <v>462</v>
      </c>
    </row>
    <row r="9" spans="1:9" ht="16.5" customHeight="1">
      <c r="A9" s="1344"/>
      <c r="B9" s="1347"/>
      <c r="C9" s="266" t="s">
        <v>463</v>
      </c>
      <c r="D9" s="273" t="s">
        <v>464</v>
      </c>
      <c r="E9" s="268"/>
      <c r="F9" s="274" t="s">
        <v>455</v>
      </c>
      <c r="G9" s="275" t="s">
        <v>465</v>
      </c>
      <c r="H9" s="276" t="s">
        <v>466</v>
      </c>
      <c r="I9" s="278" t="s">
        <v>467</v>
      </c>
    </row>
    <row r="10" spans="1:9" ht="16.5" customHeight="1">
      <c r="A10" s="1344"/>
      <c r="B10" s="1347"/>
      <c r="C10" s="266" t="s">
        <v>468</v>
      </c>
      <c r="D10" s="273" t="s">
        <v>469</v>
      </c>
      <c r="E10" s="268"/>
      <c r="F10" s="274" t="s">
        <v>470</v>
      </c>
      <c r="G10" s="275"/>
      <c r="H10" s="276" t="s">
        <v>471</v>
      </c>
      <c r="I10" s="278" t="s">
        <v>472</v>
      </c>
    </row>
    <row r="11" spans="1:9" ht="16.5" customHeight="1">
      <c r="A11" s="1344"/>
      <c r="B11" s="1347"/>
      <c r="C11" s="266"/>
      <c r="D11" s="273"/>
      <c r="E11" s="268"/>
      <c r="F11" s="274" t="s">
        <v>473</v>
      </c>
      <c r="G11" s="275"/>
      <c r="H11" s="276" t="s">
        <v>474</v>
      </c>
      <c r="I11" s="278" t="s">
        <v>475</v>
      </c>
    </row>
    <row r="12" spans="1:9" ht="16.5" customHeight="1">
      <c r="A12" s="1344"/>
      <c r="B12" s="1347"/>
      <c r="C12" s="266"/>
      <c r="D12" s="273"/>
      <c r="E12" s="268"/>
      <c r="F12" s="274"/>
      <c r="G12" s="275"/>
      <c r="H12" s="276"/>
      <c r="I12" s="278" t="s">
        <v>476</v>
      </c>
    </row>
    <row r="13" spans="1:9" ht="16.5" customHeight="1">
      <c r="A13" s="1344"/>
      <c r="B13" s="1346" t="s">
        <v>477</v>
      </c>
      <c r="C13" s="279"/>
      <c r="D13" s="267"/>
      <c r="E13" s="280"/>
      <c r="F13" s="269" t="s">
        <v>478</v>
      </c>
      <c r="G13" s="270" t="s">
        <v>447</v>
      </c>
      <c r="H13" s="271" t="s">
        <v>479</v>
      </c>
      <c r="I13" s="272" t="s">
        <v>480</v>
      </c>
    </row>
    <row r="14" spans="1:9" ht="16.5" customHeight="1">
      <c r="A14" s="1344"/>
      <c r="B14" s="1347"/>
      <c r="C14" s="266"/>
      <c r="D14" s="273"/>
      <c r="E14" s="268"/>
      <c r="F14" s="274" t="s">
        <v>481</v>
      </c>
      <c r="G14" s="275" t="s">
        <v>482</v>
      </c>
      <c r="H14" s="276" t="s">
        <v>483</v>
      </c>
      <c r="I14" s="281" t="s">
        <v>484</v>
      </c>
    </row>
    <row r="15" spans="1:9" ht="16.5" customHeight="1">
      <c r="A15" s="1344"/>
      <c r="B15" s="1347"/>
      <c r="C15" s="266"/>
      <c r="D15" s="273"/>
      <c r="E15" s="268"/>
      <c r="F15" s="274"/>
      <c r="G15" s="275"/>
      <c r="H15" s="276"/>
      <c r="I15" s="278" t="s">
        <v>485</v>
      </c>
    </row>
    <row r="16" spans="1:9" ht="16.5" customHeight="1">
      <c r="A16" s="1344"/>
      <c r="B16" s="1348"/>
      <c r="C16" s="282"/>
      <c r="D16" s="283"/>
      <c r="E16" s="284"/>
      <c r="F16" s="285"/>
      <c r="G16" s="286"/>
      <c r="H16" s="287"/>
      <c r="I16" s="288"/>
    </row>
    <row r="17" spans="1:9" ht="16.5" customHeight="1">
      <c r="A17" s="1344"/>
      <c r="B17" s="1346" t="s">
        <v>486</v>
      </c>
      <c r="C17" s="279"/>
      <c r="D17" s="267"/>
      <c r="E17" s="280"/>
      <c r="F17" s="269" t="s">
        <v>487</v>
      </c>
      <c r="G17" s="270" t="s">
        <v>488</v>
      </c>
      <c r="H17" s="271" t="s">
        <v>489</v>
      </c>
      <c r="I17" s="272" t="s">
        <v>490</v>
      </c>
    </row>
    <row r="18" spans="1:9" ht="16.5" customHeight="1">
      <c r="A18" s="1344"/>
      <c r="B18" s="1347"/>
      <c r="C18" s="266"/>
      <c r="D18" s="273" t="s">
        <v>491</v>
      </c>
      <c r="E18" s="268"/>
      <c r="F18" s="274"/>
      <c r="G18" s="275" t="s">
        <v>492</v>
      </c>
      <c r="H18" s="276" t="s">
        <v>493</v>
      </c>
      <c r="I18" s="277" t="s">
        <v>494</v>
      </c>
    </row>
    <row r="19" spans="1:9" ht="16.5" customHeight="1">
      <c r="A19" s="1344"/>
      <c r="B19" s="1347"/>
      <c r="C19" s="266"/>
      <c r="D19" s="273"/>
      <c r="E19" s="268"/>
      <c r="F19" s="274"/>
      <c r="G19" s="275" t="s">
        <v>495</v>
      </c>
      <c r="H19" s="276"/>
      <c r="I19" s="289"/>
    </row>
    <row r="20" spans="1:9" ht="16.5" customHeight="1" thickBot="1">
      <c r="A20" s="1344"/>
      <c r="B20" s="1348"/>
      <c r="C20" s="290"/>
      <c r="D20" s="291"/>
      <c r="E20" s="292"/>
      <c r="F20" s="293"/>
      <c r="G20" s="294"/>
      <c r="H20" s="295"/>
      <c r="I20" s="289"/>
    </row>
    <row r="21" spans="1:9" ht="16.5" customHeight="1">
      <c r="A21" s="1344"/>
      <c r="B21" s="1349" t="s">
        <v>129</v>
      </c>
      <c r="C21" s="1352" t="s">
        <v>496</v>
      </c>
      <c r="D21" s="1353"/>
      <c r="E21" s="1353"/>
      <c r="F21" s="1353"/>
      <c r="G21" s="1353"/>
      <c r="H21" s="1354"/>
      <c r="I21" s="296" t="s">
        <v>497</v>
      </c>
    </row>
    <row r="22" spans="1:9" ht="16.5" customHeight="1">
      <c r="A22" s="1344"/>
      <c r="B22" s="1350"/>
      <c r="C22" s="1355"/>
      <c r="D22" s="1356"/>
      <c r="E22" s="1356"/>
      <c r="F22" s="1356"/>
      <c r="G22" s="1356"/>
      <c r="H22" s="1357"/>
      <c r="I22" s="297" t="s">
        <v>498</v>
      </c>
    </row>
    <row r="23" spans="1:9" ht="16.5" customHeight="1">
      <c r="A23" s="1345"/>
      <c r="B23" s="1351"/>
      <c r="C23" s="1358"/>
      <c r="D23" s="1359"/>
      <c r="E23" s="1359"/>
      <c r="F23" s="1359"/>
      <c r="G23" s="1359"/>
      <c r="H23" s="1360"/>
      <c r="I23" s="297" t="s">
        <v>499</v>
      </c>
    </row>
    <row r="24" spans="1:9" ht="16.5" customHeight="1">
      <c r="A24" s="298"/>
      <c r="C24" s="1334" t="s">
        <v>500</v>
      </c>
      <c r="D24" s="1335"/>
      <c r="E24" s="1335"/>
      <c r="F24" s="1335"/>
      <c r="G24" s="1335"/>
      <c r="H24" s="1336"/>
      <c r="I24" s="297" t="s">
        <v>501</v>
      </c>
    </row>
    <row r="25" spans="1:9" ht="16.5" customHeight="1">
      <c r="C25" s="1337"/>
      <c r="D25" s="1338"/>
      <c r="E25" s="1338"/>
      <c r="F25" s="1338"/>
      <c r="G25" s="1338"/>
      <c r="H25" s="1339"/>
      <c r="I25" s="297" t="s">
        <v>502</v>
      </c>
    </row>
    <row r="26" spans="1:9" ht="16.5" customHeight="1">
      <c r="C26" s="1340" t="s">
        <v>503</v>
      </c>
      <c r="D26" s="1341"/>
      <c r="E26" s="1341"/>
      <c r="F26" s="1341"/>
      <c r="G26" s="1341"/>
      <c r="H26" s="1342"/>
      <c r="I26" s="297" t="s">
        <v>504</v>
      </c>
    </row>
    <row r="27" spans="1:9" ht="16.5" customHeight="1">
      <c r="C27" s="1340"/>
      <c r="D27" s="1341"/>
      <c r="E27" s="1341"/>
      <c r="F27" s="1341"/>
      <c r="G27" s="1341"/>
      <c r="H27" s="1342"/>
      <c r="I27" s="297" t="s">
        <v>505</v>
      </c>
    </row>
    <row r="28" spans="1:9" ht="16.5" customHeight="1">
      <c r="C28" s="299"/>
      <c r="I28" s="300" t="s">
        <v>506</v>
      </c>
    </row>
    <row r="29" spans="1:9" ht="16.5" customHeight="1">
      <c r="C29" s="301"/>
      <c r="D29" s="302"/>
      <c r="E29" s="302"/>
      <c r="F29" s="302"/>
      <c r="G29" s="302"/>
      <c r="H29" s="302"/>
      <c r="I29" s="303" t="s">
        <v>507</v>
      </c>
    </row>
    <row r="30" spans="1:9">
      <c r="I30" s="304"/>
    </row>
    <row r="32" spans="1:9" ht="27.75" customHeight="1"/>
    <row r="33" ht="27.75" customHeight="1"/>
    <row r="34" ht="27.75" customHeight="1"/>
    <row r="35" ht="27.75" customHeight="1"/>
    <row r="36" ht="27.75" customHeight="1"/>
    <row r="37" ht="27.75" customHeight="1"/>
    <row r="38" ht="27.75" customHeight="1"/>
    <row r="39" ht="27.75" customHeight="1"/>
    <row r="40" ht="27.75" customHeight="1"/>
    <row r="41" ht="27.75" customHeight="1"/>
    <row r="42" ht="27.75" customHeight="1"/>
    <row r="43" ht="27.75" customHeight="1"/>
    <row r="44" ht="27.75" customHeight="1"/>
    <row r="45" ht="27.75" customHeight="1"/>
    <row r="46" ht="27.75" customHeight="1"/>
  </sheetData>
  <mergeCells count="15">
    <mergeCell ref="A1:I1"/>
    <mergeCell ref="C2:I2"/>
    <mergeCell ref="C3:H3"/>
    <mergeCell ref="C4:E4"/>
    <mergeCell ref="F4:G4"/>
    <mergeCell ref="H4:H5"/>
    <mergeCell ref="I4:I5"/>
    <mergeCell ref="C24:H25"/>
    <mergeCell ref="C26:H27"/>
    <mergeCell ref="A6:A23"/>
    <mergeCell ref="B6:B12"/>
    <mergeCell ref="B13:B16"/>
    <mergeCell ref="B17:B20"/>
    <mergeCell ref="B21:B23"/>
    <mergeCell ref="C21:H23"/>
  </mergeCells>
  <phoneticPr fontId="3"/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17"/>
  <sheetViews>
    <sheetView topLeftCell="C1" workbookViewId="0">
      <selection activeCell="I10" sqref="I10"/>
    </sheetView>
  </sheetViews>
  <sheetFormatPr defaultRowHeight="13.5"/>
  <cols>
    <col min="1" max="1" width="18.125" style="118" customWidth="1"/>
    <col min="2" max="5" width="17.375" style="118" customWidth="1"/>
    <col min="6" max="6" width="15.75" style="118" customWidth="1"/>
    <col min="7" max="7" width="12.625" style="118" customWidth="1"/>
    <col min="8" max="8" width="20.5" style="118" customWidth="1"/>
    <col min="9" max="9" width="12.625" style="118" customWidth="1"/>
    <col min="10" max="10" width="13.625" style="118" customWidth="1"/>
    <col min="11" max="11" width="10.625" style="118" customWidth="1"/>
    <col min="12" max="12" width="12.875" style="118" customWidth="1"/>
    <col min="13" max="13" width="10.625" style="118" customWidth="1"/>
    <col min="14" max="14" width="13.375" style="118" customWidth="1"/>
    <col min="15" max="15" width="11.375" style="118" customWidth="1"/>
    <col min="16" max="16" width="10.125" style="118" bestFit="1" customWidth="1"/>
    <col min="17" max="258" width="9" style="118"/>
    <col min="259" max="259" width="11.875" style="118" customWidth="1"/>
    <col min="260" max="267" width="12.625" style="118" customWidth="1"/>
    <col min="268" max="269" width="10.625" style="118" customWidth="1"/>
    <col min="270" max="514" width="9" style="118"/>
    <col min="515" max="515" width="11.875" style="118" customWidth="1"/>
    <col min="516" max="523" width="12.625" style="118" customWidth="1"/>
    <col min="524" max="525" width="10.625" style="118" customWidth="1"/>
    <col min="526" max="770" width="9" style="118"/>
    <col min="771" max="771" width="11.875" style="118" customWidth="1"/>
    <col min="772" max="779" width="12.625" style="118" customWidth="1"/>
    <col min="780" max="781" width="10.625" style="118" customWidth="1"/>
    <col min="782" max="1026" width="9" style="118"/>
    <col min="1027" max="1027" width="11.875" style="118" customWidth="1"/>
    <col min="1028" max="1035" width="12.625" style="118" customWidth="1"/>
    <col min="1036" max="1037" width="10.625" style="118" customWidth="1"/>
    <col min="1038" max="1282" width="9" style="118"/>
    <col min="1283" max="1283" width="11.875" style="118" customWidth="1"/>
    <col min="1284" max="1291" width="12.625" style="118" customWidth="1"/>
    <col min="1292" max="1293" width="10.625" style="118" customWidth="1"/>
    <col min="1294" max="1538" width="9" style="118"/>
    <col min="1539" max="1539" width="11.875" style="118" customWidth="1"/>
    <col min="1540" max="1547" width="12.625" style="118" customWidth="1"/>
    <col min="1548" max="1549" width="10.625" style="118" customWidth="1"/>
    <col min="1550" max="1794" width="9" style="118"/>
    <col min="1795" max="1795" width="11.875" style="118" customWidth="1"/>
    <col min="1796" max="1803" width="12.625" style="118" customWidth="1"/>
    <col min="1804" max="1805" width="10.625" style="118" customWidth="1"/>
    <col min="1806" max="2050" width="9" style="118"/>
    <col min="2051" max="2051" width="11.875" style="118" customWidth="1"/>
    <col min="2052" max="2059" width="12.625" style="118" customWidth="1"/>
    <col min="2060" max="2061" width="10.625" style="118" customWidth="1"/>
    <col min="2062" max="2306" width="9" style="118"/>
    <col min="2307" max="2307" width="11.875" style="118" customWidth="1"/>
    <col min="2308" max="2315" width="12.625" style="118" customWidth="1"/>
    <col min="2316" max="2317" width="10.625" style="118" customWidth="1"/>
    <col min="2318" max="2562" width="9" style="118"/>
    <col min="2563" max="2563" width="11.875" style="118" customWidth="1"/>
    <col min="2564" max="2571" width="12.625" style="118" customWidth="1"/>
    <col min="2572" max="2573" width="10.625" style="118" customWidth="1"/>
    <col min="2574" max="2818" width="9" style="118"/>
    <col min="2819" max="2819" width="11.875" style="118" customWidth="1"/>
    <col min="2820" max="2827" width="12.625" style="118" customWidth="1"/>
    <col min="2828" max="2829" width="10.625" style="118" customWidth="1"/>
    <col min="2830" max="3074" width="9" style="118"/>
    <col min="3075" max="3075" width="11.875" style="118" customWidth="1"/>
    <col min="3076" max="3083" width="12.625" style="118" customWidth="1"/>
    <col min="3084" max="3085" width="10.625" style="118" customWidth="1"/>
    <col min="3086" max="3330" width="9" style="118"/>
    <col min="3331" max="3331" width="11.875" style="118" customWidth="1"/>
    <col min="3332" max="3339" width="12.625" style="118" customWidth="1"/>
    <col min="3340" max="3341" width="10.625" style="118" customWidth="1"/>
    <col min="3342" max="3586" width="9" style="118"/>
    <col min="3587" max="3587" width="11.875" style="118" customWidth="1"/>
    <col min="3588" max="3595" width="12.625" style="118" customWidth="1"/>
    <col min="3596" max="3597" width="10.625" style="118" customWidth="1"/>
    <col min="3598" max="3842" width="9" style="118"/>
    <col min="3843" max="3843" width="11.875" style="118" customWidth="1"/>
    <col min="3844" max="3851" width="12.625" style="118" customWidth="1"/>
    <col min="3852" max="3853" width="10.625" style="118" customWidth="1"/>
    <col min="3854" max="4098" width="9" style="118"/>
    <col min="4099" max="4099" width="11.875" style="118" customWidth="1"/>
    <col min="4100" max="4107" width="12.625" style="118" customWidth="1"/>
    <col min="4108" max="4109" width="10.625" style="118" customWidth="1"/>
    <col min="4110" max="4354" width="9" style="118"/>
    <col min="4355" max="4355" width="11.875" style="118" customWidth="1"/>
    <col min="4356" max="4363" width="12.625" style="118" customWidth="1"/>
    <col min="4364" max="4365" width="10.625" style="118" customWidth="1"/>
    <col min="4366" max="4610" width="9" style="118"/>
    <col min="4611" max="4611" width="11.875" style="118" customWidth="1"/>
    <col min="4612" max="4619" width="12.625" style="118" customWidth="1"/>
    <col min="4620" max="4621" width="10.625" style="118" customWidth="1"/>
    <col min="4622" max="4866" width="9" style="118"/>
    <col min="4867" max="4867" width="11.875" style="118" customWidth="1"/>
    <col min="4868" max="4875" width="12.625" style="118" customWidth="1"/>
    <col min="4876" max="4877" width="10.625" style="118" customWidth="1"/>
    <col min="4878" max="5122" width="9" style="118"/>
    <col min="5123" max="5123" width="11.875" style="118" customWidth="1"/>
    <col min="5124" max="5131" width="12.625" style="118" customWidth="1"/>
    <col min="5132" max="5133" width="10.625" style="118" customWidth="1"/>
    <col min="5134" max="5378" width="9" style="118"/>
    <col min="5379" max="5379" width="11.875" style="118" customWidth="1"/>
    <col min="5380" max="5387" width="12.625" style="118" customWidth="1"/>
    <col min="5388" max="5389" width="10.625" style="118" customWidth="1"/>
    <col min="5390" max="5634" width="9" style="118"/>
    <col min="5635" max="5635" width="11.875" style="118" customWidth="1"/>
    <col min="5636" max="5643" width="12.625" style="118" customWidth="1"/>
    <col min="5644" max="5645" width="10.625" style="118" customWidth="1"/>
    <col min="5646" max="5890" width="9" style="118"/>
    <col min="5891" max="5891" width="11.875" style="118" customWidth="1"/>
    <col min="5892" max="5899" width="12.625" style="118" customWidth="1"/>
    <col min="5900" max="5901" width="10.625" style="118" customWidth="1"/>
    <col min="5902" max="6146" width="9" style="118"/>
    <col min="6147" max="6147" width="11.875" style="118" customWidth="1"/>
    <col min="6148" max="6155" width="12.625" style="118" customWidth="1"/>
    <col min="6156" max="6157" width="10.625" style="118" customWidth="1"/>
    <col min="6158" max="6402" width="9" style="118"/>
    <col min="6403" max="6403" width="11.875" style="118" customWidth="1"/>
    <col min="6404" max="6411" width="12.625" style="118" customWidth="1"/>
    <col min="6412" max="6413" width="10.625" style="118" customWidth="1"/>
    <col min="6414" max="6658" width="9" style="118"/>
    <col min="6659" max="6659" width="11.875" style="118" customWidth="1"/>
    <col min="6660" max="6667" width="12.625" style="118" customWidth="1"/>
    <col min="6668" max="6669" width="10.625" style="118" customWidth="1"/>
    <col min="6670" max="6914" width="9" style="118"/>
    <col min="6915" max="6915" width="11.875" style="118" customWidth="1"/>
    <col min="6916" max="6923" width="12.625" style="118" customWidth="1"/>
    <col min="6924" max="6925" width="10.625" style="118" customWidth="1"/>
    <col min="6926" max="7170" width="9" style="118"/>
    <col min="7171" max="7171" width="11.875" style="118" customWidth="1"/>
    <col min="7172" max="7179" width="12.625" style="118" customWidth="1"/>
    <col min="7180" max="7181" width="10.625" style="118" customWidth="1"/>
    <col min="7182" max="7426" width="9" style="118"/>
    <col min="7427" max="7427" width="11.875" style="118" customWidth="1"/>
    <col min="7428" max="7435" width="12.625" style="118" customWidth="1"/>
    <col min="7436" max="7437" width="10.625" style="118" customWidth="1"/>
    <col min="7438" max="7682" width="9" style="118"/>
    <col min="7683" max="7683" width="11.875" style="118" customWidth="1"/>
    <col min="7684" max="7691" width="12.625" style="118" customWidth="1"/>
    <col min="7692" max="7693" width="10.625" style="118" customWidth="1"/>
    <col min="7694" max="7938" width="9" style="118"/>
    <col min="7939" max="7939" width="11.875" style="118" customWidth="1"/>
    <col min="7940" max="7947" width="12.625" style="118" customWidth="1"/>
    <col min="7948" max="7949" width="10.625" style="118" customWidth="1"/>
    <col min="7950" max="8194" width="9" style="118"/>
    <col min="8195" max="8195" width="11.875" style="118" customWidth="1"/>
    <col min="8196" max="8203" width="12.625" style="118" customWidth="1"/>
    <col min="8204" max="8205" width="10.625" style="118" customWidth="1"/>
    <col min="8206" max="8450" width="9" style="118"/>
    <col min="8451" max="8451" width="11.875" style="118" customWidth="1"/>
    <col min="8452" max="8459" width="12.625" style="118" customWidth="1"/>
    <col min="8460" max="8461" width="10.625" style="118" customWidth="1"/>
    <col min="8462" max="8706" width="9" style="118"/>
    <col min="8707" max="8707" width="11.875" style="118" customWidth="1"/>
    <col min="8708" max="8715" width="12.625" style="118" customWidth="1"/>
    <col min="8716" max="8717" width="10.625" style="118" customWidth="1"/>
    <col min="8718" max="8962" width="9" style="118"/>
    <col min="8963" max="8963" width="11.875" style="118" customWidth="1"/>
    <col min="8964" max="8971" width="12.625" style="118" customWidth="1"/>
    <col min="8972" max="8973" width="10.625" style="118" customWidth="1"/>
    <col min="8974" max="9218" width="9" style="118"/>
    <col min="9219" max="9219" width="11.875" style="118" customWidth="1"/>
    <col min="9220" max="9227" width="12.625" style="118" customWidth="1"/>
    <col min="9228" max="9229" width="10.625" style="118" customWidth="1"/>
    <col min="9230" max="9474" width="9" style="118"/>
    <col min="9475" max="9475" width="11.875" style="118" customWidth="1"/>
    <col min="9476" max="9483" width="12.625" style="118" customWidth="1"/>
    <col min="9484" max="9485" width="10.625" style="118" customWidth="1"/>
    <col min="9486" max="9730" width="9" style="118"/>
    <col min="9731" max="9731" width="11.875" style="118" customWidth="1"/>
    <col min="9732" max="9739" width="12.625" style="118" customWidth="1"/>
    <col min="9740" max="9741" width="10.625" style="118" customWidth="1"/>
    <col min="9742" max="9986" width="9" style="118"/>
    <col min="9987" max="9987" width="11.875" style="118" customWidth="1"/>
    <col min="9988" max="9995" width="12.625" style="118" customWidth="1"/>
    <col min="9996" max="9997" width="10.625" style="118" customWidth="1"/>
    <col min="9998" max="10242" width="9" style="118"/>
    <col min="10243" max="10243" width="11.875" style="118" customWidth="1"/>
    <col min="10244" max="10251" width="12.625" style="118" customWidth="1"/>
    <col min="10252" max="10253" width="10.625" style="118" customWidth="1"/>
    <col min="10254" max="10498" width="9" style="118"/>
    <col min="10499" max="10499" width="11.875" style="118" customWidth="1"/>
    <col min="10500" max="10507" width="12.625" style="118" customWidth="1"/>
    <col min="10508" max="10509" width="10.625" style="118" customWidth="1"/>
    <col min="10510" max="10754" width="9" style="118"/>
    <col min="10755" max="10755" width="11.875" style="118" customWidth="1"/>
    <col min="10756" max="10763" width="12.625" style="118" customWidth="1"/>
    <col min="10764" max="10765" width="10.625" style="118" customWidth="1"/>
    <col min="10766" max="11010" width="9" style="118"/>
    <col min="11011" max="11011" width="11.875" style="118" customWidth="1"/>
    <col min="11012" max="11019" width="12.625" style="118" customWidth="1"/>
    <col min="11020" max="11021" width="10.625" style="118" customWidth="1"/>
    <col min="11022" max="11266" width="9" style="118"/>
    <col min="11267" max="11267" width="11.875" style="118" customWidth="1"/>
    <col min="11268" max="11275" width="12.625" style="118" customWidth="1"/>
    <col min="11276" max="11277" width="10.625" style="118" customWidth="1"/>
    <col min="11278" max="11522" width="9" style="118"/>
    <col min="11523" max="11523" width="11.875" style="118" customWidth="1"/>
    <col min="11524" max="11531" width="12.625" style="118" customWidth="1"/>
    <col min="11532" max="11533" width="10.625" style="118" customWidth="1"/>
    <col min="11534" max="11778" width="9" style="118"/>
    <col min="11779" max="11779" width="11.875" style="118" customWidth="1"/>
    <col min="11780" max="11787" width="12.625" style="118" customWidth="1"/>
    <col min="11788" max="11789" width="10.625" style="118" customWidth="1"/>
    <col min="11790" max="12034" width="9" style="118"/>
    <col min="12035" max="12035" width="11.875" style="118" customWidth="1"/>
    <col min="12036" max="12043" width="12.625" style="118" customWidth="1"/>
    <col min="12044" max="12045" width="10.625" style="118" customWidth="1"/>
    <col min="12046" max="12290" width="9" style="118"/>
    <col min="12291" max="12291" width="11.875" style="118" customWidth="1"/>
    <col min="12292" max="12299" width="12.625" style="118" customWidth="1"/>
    <col min="12300" max="12301" width="10.625" style="118" customWidth="1"/>
    <col min="12302" max="12546" width="9" style="118"/>
    <col min="12547" max="12547" width="11.875" style="118" customWidth="1"/>
    <col min="12548" max="12555" width="12.625" style="118" customWidth="1"/>
    <col min="12556" max="12557" width="10.625" style="118" customWidth="1"/>
    <col min="12558" max="12802" width="9" style="118"/>
    <col min="12803" max="12803" width="11.875" style="118" customWidth="1"/>
    <col min="12804" max="12811" width="12.625" style="118" customWidth="1"/>
    <col min="12812" max="12813" width="10.625" style="118" customWidth="1"/>
    <col min="12814" max="13058" width="9" style="118"/>
    <col min="13059" max="13059" width="11.875" style="118" customWidth="1"/>
    <col min="13060" max="13067" width="12.625" style="118" customWidth="1"/>
    <col min="13068" max="13069" width="10.625" style="118" customWidth="1"/>
    <col min="13070" max="13314" width="9" style="118"/>
    <col min="13315" max="13315" width="11.875" style="118" customWidth="1"/>
    <col min="13316" max="13323" width="12.625" style="118" customWidth="1"/>
    <col min="13324" max="13325" width="10.625" style="118" customWidth="1"/>
    <col min="13326" max="13570" width="9" style="118"/>
    <col min="13571" max="13571" width="11.875" style="118" customWidth="1"/>
    <col min="13572" max="13579" width="12.625" style="118" customWidth="1"/>
    <col min="13580" max="13581" width="10.625" style="118" customWidth="1"/>
    <col min="13582" max="13826" width="9" style="118"/>
    <col min="13827" max="13827" width="11.875" style="118" customWidth="1"/>
    <col min="13828" max="13835" width="12.625" style="118" customWidth="1"/>
    <col min="13836" max="13837" width="10.625" style="118" customWidth="1"/>
    <col min="13838" max="14082" width="9" style="118"/>
    <col min="14083" max="14083" width="11.875" style="118" customWidth="1"/>
    <col min="14084" max="14091" width="12.625" style="118" customWidth="1"/>
    <col min="14092" max="14093" width="10.625" style="118" customWidth="1"/>
    <col min="14094" max="14338" width="9" style="118"/>
    <col min="14339" max="14339" width="11.875" style="118" customWidth="1"/>
    <col min="14340" max="14347" width="12.625" style="118" customWidth="1"/>
    <col min="14348" max="14349" width="10.625" style="118" customWidth="1"/>
    <col min="14350" max="14594" width="9" style="118"/>
    <col min="14595" max="14595" width="11.875" style="118" customWidth="1"/>
    <col min="14596" max="14603" width="12.625" style="118" customWidth="1"/>
    <col min="14604" max="14605" width="10.625" style="118" customWidth="1"/>
    <col min="14606" max="14850" width="9" style="118"/>
    <col min="14851" max="14851" width="11.875" style="118" customWidth="1"/>
    <col min="14852" max="14859" width="12.625" style="118" customWidth="1"/>
    <col min="14860" max="14861" width="10.625" style="118" customWidth="1"/>
    <col min="14862" max="15106" width="9" style="118"/>
    <col min="15107" max="15107" width="11.875" style="118" customWidth="1"/>
    <col min="15108" max="15115" width="12.625" style="118" customWidth="1"/>
    <col min="15116" max="15117" width="10.625" style="118" customWidth="1"/>
    <col min="15118" max="15362" width="9" style="118"/>
    <col min="15363" max="15363" width="11.875" style="118" customWidth="1"/>
    <col min="15364" max="15371" width="12.625" style="118" customWidth="1"/>
    <col min="15372" max="15373" width="10.625" style="118" customWidth="1"/>
    <col min="15374" max="15618" width="9" style="118"/>
    <col min="15619" max="15619" width="11.875" style="118" customWidth="1"/>
    <col min="15620" max="15627" width="12.625" style="118" customWidth="1"/>
    <col min="15628" max="15629" width="10.625" style="118" customWidth="1"/>
    <col min="15630" max="15874" width="9" style="118"/>
    <col min="15875" max="15875" width="11.875" style="118" customWidth="1"/>
    <col min="15876" max="15883" width="12.625" style="118" customWidth="1"/>
    <col min="15884" max="15885" width="10.625" style="118" customWidth="1"/>
    <col min="15886" max="16130" width="9" style="118"/>
    <col min="16131" max="16131" width="11.875" style="118" customWidth="1"/>
    <col min="16132" max="16139" width="12.625" style="118" customWidth="1"/>
    <col min="16140" max="16141" width="10.625" style="118" customWidth="1"/>
    <col min="16142" max="16384" width="9" style="118"/>
  </cols>
  <sheetData>
    <row r="1" spans="1:18" ht="27" customHeight="1">
      <c r="A1" s="116" t="s">
        <v>120</v>
      </c>
      <c r="H1" s="1380" t="s">
        <v>597</v>
      </c>
      <c r="I1" s="1381"/>
      <c r="K1" s="129"/>
      <c r="L1" s="129"/>
    </row>
    <row r="2" spans="1:18" ht="19.5" customHeight="1" thickBot="1">
      <c r="B2" s="119" t="s">
        <v>93</v>
      </c>
      <c r="C2" s="119" t="s">
        <v>93</v>
      </c>
      <c r="D2" s="119" t="s">
        <v>93</v>
      </c>
      <c r="E2" s="119" t="s">
        <v>93</v>
      </c>
      <c r="F2" s="119" t="s">
        <v>93</v>
      </c>
      <c r="G2" s="119" t="s">
        <v>93</v>
      </c>
      <c r="H2" s="348" t="s">
        <v>94</v>
      </c>
      <c r="I2" s="348" t="s">
        <v>596</v>
      </c>
      <c r="K2" s="119" t="s">
        <v>93</v>
      </c>
      <c r="L2" s="119" t="s">
        <v>93</v>
      </c>
      <c r="M2" s="119" t="s">
        <v>93</v>
      </c>
      <c r="N2" s="119" t="s">
        <v>93</v>
      </c>
      <c r="O2" s="119" t="s">
        <v>93</v>
      </c>
      <c r="P2" s="170" t="s">
        <v>17</v>
      </c>
      <c r="Q2" s="117" t="s">
        <v>700</v>
      </c>
      <c r="R2" s="117"/>
    </row>
    <row r="3" spans="1:18" ht="19.5" customHeight="1" thickBot="1">
      <c r="A3" s="121"/>
      <c r="B3" s="130" t="s">
        <v>99</v>
      </c>
      <c r="C3" s="131" t="s">
        <v>100</v>
      </c>
      <c r="D3" s="132" t="s">
        <v>113</v>
      </c>
      <c r="E3" s="132" t="s">
        <v>8</v>
      </c>
      <c r="F3" s="131" t="s">
        <v>101</v>
      </c>
      <c r="G3" s="133" t="s">
        <v>9</v>
      </c>
      <c r="H3" s="349" t="s">
        <v>180</v>
      </c>
      <c r="I3" s="350" t="s">
        <v>595</v>
      </c>
      <c r="J3" s="573" t="s">
        <v>698</v>
      </c>
      <c r="K3" s="134" t="s">
        <v>114</v>
      </c>
      <c r="L3" s="134" t="s">
        <v>273</v>
      </c>
      <c r="M3" s="135" t="s">
        <v>115</v>
      </c>
      <c r="N3" s="357" t="s">
        <v>602</v>
      </c>
      <c r="O3" s="342" t="s">
        <v>737</v>
      </c>
      <c r="P3" s="171"/>
      <c r="R3" s="117"/>
    </row>
    <row r="4" spans="1:18" ht="19.5" customHeight="1" thickBot="1">
      <c r="A4" s="121" t="s">
        <v>102</v>
      </c>
      <c r="B4" s="136">
        <f>DSUM('①現金出納帳(PC用)'!$B$1:$K$183,'①現金出納帳(PC用)'!$J$1,B2:B3)</f>
        <v>0</v>
      </c>
      <c r="C4" s="122">
        <f>DSUM('①現金出納帳(PC用)'!$B$1:$K$183,'①現金出納帳(PC用)'!$J$1,C2:C3)</f>
        <v>0</v>
      </c>
      <c r="D4" s="122">
        <f>DSUM('①現金出納帳(PC用)'!$B$1:$K$183,'①現金出納帳(PC用)'!$J$1,D2:D3)</f>
        <v>0</v>
      </c>
      <c r="E4" s="122">
        <f>DSUM('①現金出納帳(PC用)'!$B$1:$K$183,'①現金出納帳(PC用)'!$J$1,E2:E3)</f>
        <v>0</v>
      </c>
      <c r="F4" s="122">
        <f>DSUM('①現金出納帳(PC用)'!$B$1:$K$183,'①現金出納帳(PC用)'!$J$1,F2:F3)</f>
        <v>0</v>
      </c>
      <c r="G4" s="122">
        <f>DSUM('①現金出納帳(PC用)'!$B$1:$K$183,'①現金出納帳(PC用)'!$J$1,G2:G3)</f>
        <v>0</v>
      </c>
      <c r="H4" s="346">
        <f>DSUM('①現金出納帳(PC用)'!$B$1:$K$183,'①現金出納帳(PC用)'!$J$1,H2:H3)</f>
        <v>0</v>
      </c>
      <c r="I4" s="346">
        <f>DSUM('①現金出納帳(PC用)'!$B$1:$K$183,'①現金出納帳(PC用)'!$J$1,I2:I3)</f>
        <v>0</v>
      </c>
      <c r="J4" s="574">
        <f>SUM(H4:I4)</f>
        <v>0</v>
      </c>
      <c r="K4" s="122">
        <f>DSUM('①現金出納帳(PC用)'!$B$1:$K$183,'①現金出納帳(PC用)'!$J$1,K2:K3)</f>
        <v>0</v>
      </c>
      <c r="L4" s="122">
        <f>DSUM('①現金出納帳(PC用)'!$B$1:$K$183,'①現金出納帳(PC用)'!$J$1,L2:L3)</f>
        <v>0</v>
      </c>
      <c r="M4" s="122">
        <f>DSUM('①現金出納帳(PC用)'!$B$1:$K$183,'①現金出納帳(PC用)'!$J$1,M2:M3)</f>
        <v>0</v>
      </c>
      <c r="N4" s="358">
        <f>DSUM('①現金出納帳(PC用)'!$B$1:$K$500,'①現金出納帳(PC用)'!$J$1,N2:N3)</f>
        <v>0</v>
      </c>
      <c r="O4" s="358">
        <f>DSUM('①現金出納帳(PC用)'!$B$1:$K$500,'①現金出納帳(PC用)'!$J$1,O2:O3)</f>
        <v>0</v>
      </c>
      <c r="P4" s="171">
        <f>SUM(B4:G4,J4:M4)</f>
        <v>0</v>
      </c>
      <c r="Q4" s="118">
        <f>P4-K17</f>
        <v>0</v>
      </c>
      <c r="R4" s="117"/>
    </row>
    <row r="5" spans="1:18" ht="19.5" customHeight="1">
      <c r="J5" s="117"/>
      <c r="L5" s="129"/>
      <c r="M5" s="129"/>
      <c r="O5" s="117"/>
    </row>
    <row r="6" spans="1:18" ht="14.25">
      <c r="L6" s="129"/>
      <c r="M6" s="129"/>
      <c r="O6" s="117"/>
    </row>
    <row r="7" spans="1:18" ht="22.5" customHeight="1">
      <c r="A7" s="116" t="s">
        <v>121</v>
      </c>
      <c r="K7" s="129"/>
      <c r="L7" s="129"/>
      <c r="N7" s="117"/>
    </row>
    <row r="8" spans="1:18" ht="19.5" customHeight="1" thickBot="1">
      <c r="A8" s="343" t="s">
        <v>589</v>
      </c>
      <c r="B8" s="119" t="s">
        <v>93</v>
      </c>
      <c r="C8" s="119" t="s">
        <v>93</v>
      </c>
      <c r="D8" s="119" t="s">
        <v>93</v>
      </c>
      <c r="E8" s="119" t="s">
        <v>93</v>
      </c>
      <c r="F8" s="119" t="s">
        <v>93</v>
      </c>
      <c r="G8" s="351" t="s">
        <v>94</v>
      </c>
      <c r="H8" s="351" t="s">
        <v>94</v>
      </c>
      <c r="I8" s="119" t="s">
        <v>93</v>
      </c>
      <c r="J8" s="119" t="s">
        <v>93</v>
      </c>
      <c r="K8" s="119" t="s">
        <v>93</v>
      </c>
      <c r="M8" s="119" t="s">
        <v>93</v>
      </c>
      <c r="P8" s="137"/>
      <c r="Q8" s="117"/>
    </row>
    <row r="9" spans="1:18" ht="20.100000000000001" customHeight="1" thickBot="1">
      <c r="A9" s="121"/>
      <c r="B9" s="430" t="s">
        <v>508</v>
      </c>
      <c r="C9" s="344" t="s">
        <v>509</v>
      </c>
      <c r="D9" s="344" t="s">
        <v>510</v>
      </c>
      <c r="E9" s="424" t="s">
        <v>511</v>
      </c>
      <c r="F9" s="424" t="s">
        <v>512</v>
      </c>
      <c r="G9" s="425" t="s">
        <v>350</v>
      </c>
      <c r="H9" s="424" t="s">
        <v>513</v>
      </c>
      <c r="I9" s="424" t="s">
        <v>514</v>
      </c>
      <c r="J9" s="426" t="s">
        <v>515</v>
      </c>
      <c r="K9" s="426" t="s">
        <v>516</v>
      </c>
      <c r="L9" s="117"/>
      <c r="M9" s="337" t="s">
        <v>587</v>
      </c>
      <c r="O9" s="172" t="s">
        <v>266</v>
      </c>
      <c r="P9" s="137"/>
      <c r="Q9" s="353" t="s">
        <v>673</v>
      </c>
    </row>
    <row r="10" spans="1:18" ht="20.100000000000001" customHeight="1" thickBot="1">
      <c r="A10" s="121" t="s">
        <v>102</v>
      </c>
      <c r="B10" s="431">
        <f>SUMIF('①現金出納帳(PC用)'!F:F,B9,'①現金出納帳(PC用)'!K:K)</f>
        <v>0</v>
      </c>
      <c r="C10" s="345">
        <f>H17</f>
        <v>0</v>
      </c>
      <c r="D10" s="345">
        <f>I17</f>
        <v>0</v>
      </c>
      <c r="E10" s="427">
        <f>SUMIF('①現金出納帳(PC用)'!F:F,E9,'①現金出納帳(PC用)'!K:K)</f>
        <v>0</v>
      </c>
      <c r="F10" s="427">
        <f>SUMIF('①現金出納帳(PC用)'!F:F,F9,'①現金出納帳(PC用)'!K:K)</f>
        <v>0</v>
      </c>
      <c r="G10" s="427">
        <f>SUMIF('①現金出納帳(PC用)'!F:F,G9,'①現金出納帳(PC用)'!K:K)</f>
        <v>0</v>
      </c>
      <c r="H10" s="427">
        <f>SUMIF('①現金出納帳(PC用)'!F:F,H9,'①現金出納帳(PC用)'!K:K)</f>
        <v>0</v>
      </c>
      <c r="I10" s="427">
        <f>SUMIF('①現金出納帳(PC用)'!F:F,I9,'①現金出納帳(PC用)'!K:K)</f>
        <v>0</v>
      </c>
      <c r="J10" s="427">
        <f>SUMIF('①現金出納帳(PC用)'!F:F,J9,'①現金出納帳(PC用)'!K:K)</f>
        <v>0</v>
      </c>
      <c r="K10" s="428">
        <f>SUMIF('①現金出納帳(PC用)'!F:F,K9,'①現金出納帳(PC用)'!K:K)</f>
        <v>0</v>
      </c>
      <c r="M10" s="314">
        <f>SUMIF('①現金出納帳(PC用)'!E:E,M9,'①現金出納帳(PC用)'!K:K)</f>
        <v>0</v>
      </c>
      <c r="O10" s="172"/>
      <c r="P10" s="137"/>
      <c r="Q10" s="352">
        <f>P4-O11</f>
        <v>0</v>
      </c>
    </row>
    <row r="11" spans="1:18" ht="20.100000000000001" customHeight="1" thickBot="1">
      <c r="A11" s="128"/>
      <c r="B11" s="432">
        <f>SUM(A100:A111)</f>
        <v>0</v>
      </c>
      <c r="C11" s="346">
        <f>SUM(B19:E19)</f>
        <v>0</v>
      </c>
      <c r="D11" s="346"/>
      <c r="E11" s="429">
        <f>SUM(B100:B114)</f>
        <v>0</v>
      </c>
      <c r="F11" s="429">
        <f>SUM(C101:C109)</f>
        <v>0</v>
      </c>
      <c r="G11" s="429">
        <f>SUM(D100:D108)</f>
        <v>0</v>
      </c>
      <c r="H11" s="429">
        <f>SUM(E100:E108)</f>
        <v>0</v>
      </c>
      <c r="I11" s="429">
        <f>SUM(F100:F108)</f>
        <v>0</v>
      </c>
      <c r="J11" s="429">
        <f>SUM(G100)</f>
        <v>0</v>
      </c>
      <c r="K11" s="428">
        <f>SUM(H100)</f>
        <v>0</v>
      </c>
      <c r="L11" s="138"/>
      <c r="M11" s="338"/>
      <c r="O11" s="172">
        <f>SUM(B10:K10)</f>
        <v>0</v>
      </c>
    </row>
    <row r="12" spans="1:18" ht="20.100000000000001" customHeight="1">
      <c r="K12" s="129"/>
      <c r="L12" s="129"/>
      <c r="N12" s="117"/>
      <c r="O12" s="137"/>
    </row>
    <row r="13" spans="1:18" ht="20.100000000000001" customHeight="1">
      <c r="A13" s="116" t="s">
        <v>588</v>
      </c>
      <c r="B13" s="117"/>
      <c r="M13" s="129"/>
      <c r="N13" s="129"/>
      <c r="O13" s="117"/>
    </row>
    <row r="14" spans="1:18" ht="20.100000000000001" customHeight="1">
      <c r="A14" s="343" t="s">
        <v>590</v>
      </c>
      <c r="B14" s="117"/>
      <c r="L14" s="129"/>
      <c r="M14" s="129"/>
      <c r="N14" s="117"/>
    </row>
    <row r="15" spans="1:18" ht="20.100000000000001" customHeight="1" thickBot="1">
      <c r="B15" s="119" t="s">
        <v>108</v>
      </c>
      <c r="C15" s="119" t="s">
        <v>108</v>
      </c>
      <c r="D15" s="316"/>
      <c r="F15" s="119"/>
      <c r="H15" s="416" t="s">
        <v>604</v>
      </c>
      <c r="I15" s="1382" t="s">
        <v>605</v>
      </c>
      <c r="J15" s="1382"/>
      <c r="K15" s="1382"/>
      <c r="M15" s="129"/>
      <c r="P15" s="117"/>
      <c r="R15" s="137"/>
    </row>
    <row r="16" spans="1:18" ht="20.100000000000001" customHeight="1" thickBot="1">
      <c r="A16" s="120"/>
      <c r="B16" s="317" t="s">
        <v>355</v>
      </c>
      <c r="C16" s="1377" t="s">
        <v>356</v>
      </c>
      <c r="D16" s="1378"/>
      <c r="E16" s="1378"/>
      <c r="F16" s="1379"/>
      <c r="G16" s="90"/>
      <c r="H16" s="173" t="s">
        <v>541</v>
      </c>
      <c r="I16" s="422" t="s">
        <v>669</v>
      </c>
      <c r="J16" s="419" t="s">
        <v>670</v>
      </c>
      <c r="K16" s="421" t="s">
        <v>711</v>
      </c>
      <c r="L16" s="418"/>
    </row>
    <row r="17" spans="1:15" ht="20.100000000000001" customHeight="1" thickBot="1">
      <c r="A17" s="120" t="s">
        <v>102</v>
      </c>
      <c r="B17" s="120">
        <f>SUM(B19:B62)</f>
        <v>0</v>
      </c>
      <c r="C17" s="121">
        <f>SUM(C20:C33)</f>
        <v>0</v>
      </c>
      <c r="D17" s="329">
        <f>SUM(D21:D33)</f>
        <v>0</v>
      </c>
      <c r="E17" s="135">
        <f>SUM(E21:E24)</f>
        <v>0</v>
      </c>
      <c r="F17" s="313">
        <f>SUM(F21:F24)</f>
        <v>0</v>
      </c>
      <c r="G17" s="90"/>
      <c r="H17" s="173">
        <f>B17</f>
        <v>0</v>
      </c>
      <c r="I17" s="423">
        <f>SUM(C17:F17)</f>
        <v>0</v>
      </c>
      <c r="J17" s="420">
        <f>SUM(B10,E10:K10)</f>
        <v>0</v>
      </c>
      <c r="K17" s="417">
        <f>SUM(B10:K10)</f>
        <v>0</v>
      </c>
      <c r="L17" s="361"/>
    </row>
    <row r="18" spans="1:15" ht="20.100000000000001" customHeight="1" thickBot="1">
      <c r="B18" s="147" t="s">
        <v>144</v>
      </c>
      <c r="C18" s="124" t="s">
        <v>537</v>
      </c>
      <c r="D18" s="330" t="s">
        <v>538</v>
      </c>
      <c r="E18" s="327" t="s">
        <v>539</v>
      </c>
      <c r="F18" s="331" t="s">
        <v>540</v>
      </c>
      <c r="G18" s="90"/>
      <c r="J18" s="166"/>
    </row>
    <row r="19" spans="1:15" ht="20.100000000000001" customHeight="1" thickBot="1">
      <c r="B19" s="318" t="s">
        <v>517</v>
      </c>
      <c r="C19" s="124" t="s">
        <v>144</v>
      </c>
      <c r="D19" s="124" t="s">
        <v>144</v>
      </c>
      <c r="E19" s="124" t="s">
        <v>144</v>
      </c>
      <c r="F19" s="124" t="s">
        <v>144</v>
      </c>
      <c r="G19" s="90"/>
      <c r="H19" s="174"/>
    </row>
    <row r="20" spans="1:15" ht="20.100000000000001" customHeight="1" thickBot="1">
      <c r="A20" s="118">
        <v>19</v>
      </c>
      <c r="B20" s="319">
        <f>SUMIF('①現金出納帳(PC用)'!G:G,B19,'①現金出納帳(PC用)'!K:K)</f>
        <v>0</v>
      </c>
      <c r="C20" s="126" t="s">
        <v>377</v>
      </c>
      <c r="D20" s="126" t="s">
        <v>377</v>
      </c>
      <c r="E20" s="126" t="s">
        <v>530</v>
      </c>
      <c r="F20" s="126" t="s">
        <v>531</v>
      </c>
      <c r="G20" s="90"/>
      <c r="H20" s="1375" t="s">
        <v>606</v>
      </c>
      <c r="I20" s="1375"/>
      <c r="J20" s="1376" t="s">
        <v>607</v>
      </c>
      <c r="K20" s="1376"/>
      <c r="L20" s="1372" t="s">
        <v>701</v>
      </c>
      <c r="M20" s="1373"/>
      <c r="N20" s="1373"/>
      <c r="O20" s="1374"/>
    </row>
    <row r="21" spans="1:15" ht="20.25" customHeight="1" thickBot="1">
      <c r="B21" s="147" t="s">
        <v>144</v>
      </c>
      <c r="C21" s="157">
        <f>SUMIFS('①現金出納帳(PC用)'!K:K,'①現金出納帳(PC用)'!G:G,C20,'①現金出納帳(PC用)'!H:H,C18)</f>
        <v>0</v>
      </c>
      <c r="D21" s="157">
        <f>SUMIFS('①現金出納帳(PC用)'!K:K,'①現金出納帳(PC用)'!G:G,D20,'①現金出納帳(PC用)'!H:H,D18)</f>
        <v>0</v>
      </c>
      <c r="E21" s="157">
        <f>SUMIFS('①現金出納帳(PC用)'!K:K,'①現金出納帳(PC用)'!G:G,E20,'①現金出納帳(PC用)'!H:H,E18)</f>
        <v>0</v>
      </c>
      <c r="F21" s="157">
        <f>SUMIFS('①現金出納帳(PC用)'!K:K,'①現金出納帳(PC用)'!G:G,F20,'①現金出納帳(PC用)'!H:H,F18)</f>
        <v>0</v>
      </c>
      <c r="G21" s="90"/>
      <c r="H21" s="341" t="s">
        <v>591</v>
      </c>
      <c r="I21" s="341">
        <f>K4</f>
        <v>0</v>
      </c>
      <c r="J21" s="355" t="s">
        <v>599</v>
      </c>
      <c r="K21" s="356">
        <f>M10</f>
        <v>0</v>
      </c>
      <c r="L21" s="585">
        <f>K4</f>
        <v>0</v>
      </c>
      <c r="M21" s="588" t="s">
        <v>702</v>
      </c>
      <c r="N21" s="591">
        <f>L25-O11</f>
        <v>0</v>
      </c>
      <c r="O21" s="584" t="s">
        <v>704</v>
      </c>
    </row>
    <row r="22" spans="1:15" ht="19.5" customHeight="1">
      <c r="B22" s="318" t="s">
        <v>359</v>
      </c>
      <c r="C22" s="124" t="s">
        <v>144</v>
      </c>
      <c r="D22" s="124" t="s">
        <v>144</v>
      </c>
      <c r="E22" s="124" t="s">
        <v>144</v>
      </c>
      <c r="F22" s="124" t="s">
        <v>144</v>
      </c>
      <c r="G22" s="90"/>
      <c r="H22" s="341" t="s">
        <v>546</v>
      </c>
      <c r="I22" s="340">
        <f>N4</f>
        <v>0</v>
      </c>
      <c r="J22" s="355" t="s">
        <v>600</v>
      </c>
      <c r="K22" s="354">
        <f>O11</f>
        <v>0</v>
      </c>
      <c r="L22" s="586">
        <f>SUM(B4:J4,M4)</f>
        <v>0</v>
      </c>
      <c r="M22" s="588" t="s">
        <v>703</v>
      </c>
      <c r="N22" s="592"/>
      <c r="O22" s="582"/>
    </row>
    <row r="23" spans="1:15" ht="14.25" thickBot="1">
      <c r="A23" s="118">
        <v>22</v>
      </c>
      <c r="B23" s="319">
        <f>SUMIF('①現金出納帳(PC用)'!G:G,B22,'①現金出納帳(PC用)'!K:K)</f>
        <v>0</v>
      </c>
      <c r="C23" s="126" t="s">
        <v>378</v>
      </c>
      <c r="D23" s="126" t="s">
        <v>378</v>
      </c>
      <c r="E23" s="126" t="s">
        <v>529</v>
      </c>
      <c r="F23" s="126" t="s">
        <v>529</v>
      </c>
      <c r="G23" s="90"/>
      <c r="H23" s="341" t="s">
        <v>598</v>
      </c>
      <c r="I23" s="340">
        <f>H4</f>
        <v>0</v>
      </c>
      <c r="J23" s="355" t="s">
        <v>738</v>
      </c>
      <c r="K23" s="355">
        <f>O4</f>
        <v>0</v>
      </c>
      <c r="L23" s="581"/>
      <c r="M23" s="589"/>
      <c r="N23" s="592"/>
      <c r="O23" s="582"/>
    </row>
    <row r="24" spans="1:15" ht="14.25" thickBot="1">
      <c r="B24" s="147" t="s">
        <v>144</v>
      </c>
      <c r="C24" s="157">
        <f>SUMIFS('①現金出納帳(PC用)'!K:K,'①現金出納帳(PC用)'!G:G,C23,'①現金出納帳(PC用)'!H:H,C18)</f>
        <v>0</v>
      </c>
      <c r="D24" s="157">
        <f>SUMIFS('①現金出納帳(PC用)'!K:K,'①現金出納帳(PC用)'!G:G,D23,'①現金出納帳(PC用)'!H:H,D18)</f>
        <v>0</v>
      </c>
      <c r="E24" s="157">
        <f>SUMIFS('①現金出納帳(PC用)'!K:K,'①現金出納帳(PC用)'!G:G,E23,'①現金出納帳(PC用)'!H:H,E18)</f>
        <v>0</v>
      </c>
      <c r="F24" s="157">
        <f>SUMIFS('①現金出納帳(PC用)'!K:K,'①現金出納帳(PC用)'!G:G,F23,'①現金出納帳(PC用)'!H:H,F18)</f>
        <v>0</v>
      </c>
      <c r="G24" s="90"/>
      <c r="H24" s="341" t="s">
        <v>671</v>
      </c>
      <c r="I24" s="340">
        <f>M10</f>
        <v>0</v>
      </c>
      <c r="J24" s="354"/>
      <c r="K24" s="354"/>
      <c r="L24" s="581"/>
      <c r="M24" s="589"/>
      <c r="N24" s="592"/>
      <c r="O24" s="582"/>
    </row>
    <row r="25" spans="1:15" ht="15" thickBot="1">
      <c r="B25" s="318" t="s">
        <v>534</v>
      </c>
      <c r="C25" s="124" t="s">
        <v>144</v>
      </c>
      <c r="D25" s="124" t="s">
        <v>144</v>
      </c>
      <c r="F25" s="166"/>
      <c r="G25" s="90"/>
      <c r="H25" s="347" t="s">
        <v>592</v>
      </c>
      <c r="I25" s="347">
        <f>SUM(I21:I23)-I24+K23</f>
        <v>0</v>
      </c>
      <c r="J25" s="353" t="s">
        <v>601</v>
      </c>
      <c r="K25" s="352">
        <f>(K21-K22)-K23</f>
        <v>0</v>
      </c>
      <c r="L25" s="587">
        <f>SUM(L21:L24)</f>
        <v>0</v>
      </c>
      <c r="M25" s="590" t="s">
        <v>705</v>
      </c>
      <c r="N25" s="593"/>
      <c r="O25" s="583"/>
    </row>
    <row r="26" spans="1:15" ht="14.25" thickBot="1">
      <c r="A26" s="118">
        <v>25</v>
      </c>
      <c r="B26" s="319">
        <f>SUMIF('①現金出納帳(PC用)'!G:G,B25,'①現金出納帳(PC用)'!K:K)</f>
        <v>0</v>
      </c>
      <c r="C26" s="126" t="s">
        <v>379</v>
      </c>
      <c r="D26" s="126" t="s">
        <v>379</v>
      </c>
      <c r="F26" s="166"/>
      <c r="G26" s="90"/>
      <c r="H26" s="166"/>
    </row>
    <row r="27" spans="1:15" ht="14.25" thickBot="1">
      <c r="B27" s="147" t="s">
        <v>144</v>
      </c>
      <c r="C27" s="157">
        <f>SUMIFS('①現金出納帳(PC用)'!K:K,'①現金出納帳(PC用)'!G:G,C26,'①現金出納帳(PC用)'!H:H,C18)</f>
        <v>0</v>
      </c>
      <c r="D27" s="157">
        <f>SUMIFS('①現金出納帳(PC用)'!K:K,'①現金出納帳(PC用)'!G:G,D26,'①現金出納帳(PC用)'!H:H,D18)</f>
        <v>0</v>
      </c>
      <c r="F27" s="166"/>
      <c r="G27" s="90"/>
      <c r="H27" s="166"/>
    </row>
    <row r="28" spans="1:15">
      <c r="B28" s="318" t="s">
        <v>518</v>
      </c>
      <c r="C28" s="124" t="s">
        <v>144</v>
      </c>
      <c r="D28" s="124" t="s">
        <v>144</v>
      </c>
      <c r="F28" s="166"/>
      <c r="G28" s="90"/>
      <c r="H28" s="166"/>
    </row>
    <row r="29" spans="1:15" ht="14.25" thickBot="1">
      <c r="A29" s="118">
        <v>28</v>
      </c>
      <c r="B29" s="319">
        <f>SUMIF('①現金出納帳(PC用)'!G:G,B28,'①現金出納帳(PC用)'!K:K)</f>
        <v>0</v>
      </c>
      <c r="C29" s="126" t="s">
        <v>380</v>
      </c>
      <c r="D29" s="126" t="s">
        <v>380</v>
      </c>
      <c r="F29" s="166"/>
      <c r="G29" s="90"/>
      <c r="H29" s="166"/>
    </row>
    <row r="30" spans="1:15" ht="14.25" thickBot="1">
      <c r="B30" s="147" t="s">
        <v>144</v>
      </c>
      <c r="C30" s="157">
        <f>SUMIFS('①現金出納帳(PC用)'!K:K,'①現金出納帳(PC用)'!G:G,C29,'①現金出納帳(PC用)'!H:H,C18)</f>
        <v>0</v>
      </c>
      <c r="D30" s="157">
        <f>SUMIFS('①現金出納帳(PC用)'!K:K,'①現金出納帳(PC用)'!G:G,D29,'①現金出納帳(PC用)'!H:H,D18)</f>
        <v>0</v>
      </c>
      <c r="F30" s="166"/>
      <c r="G30" s="90"/>
      <c r="H30" s="166"/>
    </row>
    <row r="31" spans="1:15">
      <c r="B31" s="318" t="s">
        <v>519</v>
      </c>
      <c r="C31" s="124" t="s">
        <v>144</v>
      </c>
      <c r="D31" s="124" t="s">
        <v>144</v>
      </c>
      <c r="F31" s="166"/>
      <c r="G31" s="90"/>
      <c r="H31" s="166"/>
    </row>
    <row r="32" spans="1:15" ht="14.25" thickBot="1">
      <c r="A32" s="118">
        <v>31</v>
      </c>
      <c r="B32" s="319">
        <f>SUMIF('①現金出納帳(PC用)'!G:G,B31,'①現金出納帳(PC用)'!K:K)</f>
        <v>0</v>
      </c>
      <c r="C32" s="126" t="s">
        <v>529</v>
      </c>
      <c r="D32" s="126" t="s">
        <v>529</v>
      </c>
      <c r="F32" s="166"/>
      <c r="G32" s="166"/>
      <c r="H32" s="166"/>
    </row>
    <row r="33" spans="1:8" ht="14.25" thickBot="1">
      <c r="B33" s="123" t="s">
        <v>144</v>
      </c>
      <c r="C33" s="321">
        <f>SUMIFS('①現金出納帳(PC用)'!K:K,'①現金出納帳(PC用)'!G:G,C32,'①現金出納帳(PC用)'!H:H,C18)</f>
        <v>0</v>
      </c>
      <c r="D33" s="157">
        <f>SUMIFS('①現金出納帳(PC用)'!K:K,'①現金出納帳(PC用)'!G:G,D32,'①現金出納帳(PC用)'!H:H,D18)</f>
        <v>0</v>
      </c>
      <c r="F33" s="166"/>
      <c r="G33" s="322"/>
      <c r="H33" s="166"/>
    </row>
    <row r="34" spans="1:8">
      <c r="B34" s="125" t="s">
        <v>520</v>
      </c>
    </row>
    <row r="35" spans="1:8" ht="14.25" thickBot="1">
      <c r="A35" s="118">
        <v>34</v>
      </c>
      <c r="B35" s="127">
        <f>SUMIF('①現金出納帳(PC用)'!G:G,B34,'①現金出納帳(PC用)'!K:K)</f>
        <v>0</v>
      </c>
      <c r="G35" s="117"/>
    </row>
    <row r="36" spans="1:8">
      <c r="B36" s="123" t="s">
        <v>144</v>
      </c>
    </row>
    <row r="37" spans="1:8">
      <c r="B37" s="125" t="s">
        <v>521</v>
      </c>
    </row>
    <row r="38" spans="1:8" ht="14.25" thickBot="1">
      <c r="A38" s="118">
        <v>37</v>
      </c>
      <c r="B38" s="315">
        <f>SUMIF('①現金出納帳(PC用)'!G:G,B37,'①現金出納帳(PC用)'!K:K)</f>
        <v>0</v>
      </c>
      <c r="G38" s="117"/>
    </row>
    <row r="39" spans="1:8">
      <c r="B39" s="123" t="s">
        <v>144</v>
      </c>
      <c r="E39" s="139"/>
    </row>
    <row r="40" spans="1:8">
      <c r="B40" s="328" t="s">
        <v>535</v>
      </c>
      <c r="C40" s="323"/>
      <c r="D40" s="140"/>
      <c r="E40" s="140"/>
    </row>
    <row r="41" spans="1:8" ht="14.25" thickBot="1">
      <c r="A41" s="118">
        <v>40</v>
      </c>
      <c r="B41" s="127">
        <f>SUMIF('①現金出納帳(PC用)'!G:G,B40,'①現金出納帳(PC用)'!K:K)</f>
        <v>0</v>
      </c>
      <c r="C41" s="140"/>
      <c r="D41" s="138"/>
      <c r="E41" s="138"/>
    </row>
    <row r="42" spans="1:8">
      <c r="B42" s="123" t="s">
        <v>144</v>
      </c>
      <c r="C42" s="324"/>
      <c r="D42" s="139"/>
      <c r="E42" s="139"/>
      <c r="G42" s="117"/>
    </row>
    <row r="43" spans="1:8">
      <c r="B43" s="328" t="s">
        <v>523</v>
      </c>
      <c r="C43" s="323"/>
      <c r="D43" s="140"/>
      <c r="E43" s="140"/>
    </row>
    <row r="44" spans="1:8" ht="14.25" thickBot="1">
      <c r="A44" s="118">
        <v>43</v>
      </c>
      <c r="B44" s="127">
        <f>SUMIF('①現金出納帳(PC用)'!G:G,B43,'①現金出納帳(PC用)'!K:K)</f>
        <v>0</v>
      </c>
      <c r="C44" s="140"/>
      <c r="D44" s="138"/>
      <c r="E44" s="138"/>
    </row>
    <row r="45" spans="1:8">
      <c r="B45" s="123" t="s">
        <v>144</v>
      </c>
      <c r="C45" s="324"/>
      <c r="D45" s="139"/>
      <c r="E45" s="139"/>
      <c r="G45" s="117"/>
    </row>
    <row r="46" spans="1:8">
      <c r="B46" s="125" t="s">
        <v>524</v>
      </c>
      <c r="C46" s="323"/>
      <c r="D46" s="140"/>
      <c r="E46" s="140"/>
    </row>
    <row r="47" spans="1:8" ht="14.25" thickBot="1">
      <c r="A47" s="118">
        <v>46</v>
      </c>
      <c r="B47" s="127">
        <f>SUMIF('①現金出納帳(PC用)'!G:G,B46,'①現金出納帳(PC用)'!K:K)</f>
        <v>0</v>
      </c>
      <c r="C47" s="140"/>
      <c r="D47" s="138"/>
      <c r="E47" s="138"/>
    </row>
    <row r="48" spans="1:8">
      <c r="B48" s="123" t="s">
        <v>144</v>
      </c>
      <c r="C48" s="324"/>
      <c r="D48" s="139"/>
      <c r="E48" s="139"/>
    </row>
    <row r="49" spans="1:5">
      <c r="B49" s="125" t="s">
        <v>525</v>
      </c>
      <c r="C49" s="323"/>
      <c r="D49" s="140"/>
      <c r="E49" s="140"/>
    </row>
    <row r="50" spans="1:5" ht="14.25" thickBot="1">
      <c r="A50" s="118">
        <v>49</v>
      </c>
      <c r="B50" s="127">
        <f>SUMIF('①現金出納帳(PC用)'!G:G,B49,'①現金出納帳(PC用)'!K:K)</f>
        <v>0</v>
      </c>
      <c r="C50" s="140"/>
      <c r="D50" s="138"/>
      <c r="E50" s="138"/>
    </row>
    <row r="51" spans="1:5">
      <c r="B51" s="123" t="s">
        <v>144</v>
      </c>
      <c r="C51" s="324"/>
      <c r="D51" s="139"/>
      <c r="E51" s="139"/>
    </row>
    <row r="52" spans="1:5">
      <c r="B52" s="125" t="s">
        <v>526</v>
      </c>
      <c r="C52" s="323"/>
      <c r="D52" s="140"/>
      <c r="E52" s="140"/>
    </row>
    <row r="53" spans="1:5" ht="14.25" thickBot="1">
      <c r="A53" s="118">
        <v>52</v>
      </c>
      <c r="B53" s="127">
        <f>SUMIF('①現金出納帳(PC用)'!G:G,B52,'①現金出納帳(PC用)'!K:K)</f>
        <v>0</v>
      </c>
      <c r="C53" s="140"/>
      <c r="D53" s="138"/>
      <c r="E53" s="138"/>
    </row>
    <row r="54" spans="1:5">
      <c r="B54" s="123" t="s">
        <v>144</v>
      </c>
      <c r="C54" s="324"/>
      <c r="D54" s="139"/>
      <c r="E54" s="139"/>
    </row>
    <row r="55" spans="1:5">
      <c r="B55" s="125" t="s">
        <v>527</v>
      </c>
      <c r="C55" s="323"/>
      <c r="D55" s="140"/>
      <c r="E55" s="140"/>
    </row>
    <row r="56" spans="1:5" ht="14.25" thickBot="1">
      <c r="A56" s="118">
        <v>55</v>
      </c>
      <c r="B56" s="127">
        <f>SUMIF('①現金出納帳(PC用)'!G:G,B55,'①現金出納帳(PC用)'!K:K)</f>
        <v>0</v>
      </c>
      <c r="C56" s="140"/>
      <c r="D56" s="138"/>
      <c r="E56" s="138"/>
    </row>
    <row r="57" spans="1:5">
      <c r="B57" s="123" t="s">
        <v>144</v>
      </c>
      <c r="C57" s="324"/>
      <c r="D57" s="139"/>
      <c r="E57" s="139"/>
    </row>
    <row r="58" spans="1:5">
      <c r="B58" s="125" t="s">
        <v>528</v>
      </c>
      <c r="C58" s="323"/>
      <c r="D58" s="140"/>
      <c r="E58" s="140"/>
    </row>
    <row r="59" spans="1:5" ht="14.25" thickBot="1">
      <c r="A59" s="118">
        <v>58</v>
      </c>
      <c r="B59" s="127">
        <f>SUMIF('①現金出納帳(PC用)'!G:G,B58,'①現金出納帳(PC用)'!K:K)</f>
        <v>0</v>
      </c>
      <c r="C59" s="140"/>
      <c r="D59" s="138"/>
      <c r="E59" s="138"/>
    </row>
    <row r="60" spans="1:5">
      <c r="B60" s="123" t="s">
        <v>144</v>
      </c>
      <c r="C60" s="324"/>
      <c r="D60" s="139"/>
      <c r="E60" s="139"/>
    </row>
    <row r="61" spans="1:5">
      <c r="B61" s="125" t="s">
        <v>522</v>
      </c>
      <c r="C61" s="323"/>
      <c r="D61" s="140"/>
      <c r="E61" s="140"/>
    </row>
    <row r="62" spans="1:5" ht="14.25" thickBot="1">
      <c r="A62" s="118">
        <v>61</v>
      </c>
      <c r="B62" s="127">
        <f>SUMIF('①現金出納帳(PC用)'!G:G,B61,'①現金出納帳(PC用)'!K:K)</f>
        <v>0</v>
      </c>
      <c r="C62" s="140"/>
      <c r="D62" s="138"/>
      <c r="E62" s="138"/>
    </row>
    <row r="63" spans="1:5">
      <c r="B63" s="139"/>
      <c r="C63" s="324"/>
      <c r="D63" s="139"/>
      <c r="E63" s="139"/>
    </row>
    <row r="64" spans="1:5">
      <c r="B64" s="140"/>
      <c r="C64" s="323"/>
      <c r="D64" s="140"/>
      <c r="E64" s="140"/>
    </row>
    <row r="65" spans="1:5">
      <c r="A65" s="118">
        <v>64</v>
      </c>
      <c r="B65" s="138"/>
      <c r="C65" s="140"/>
      <c r="D65" s="138"/>
      <c r="E65" s="138"/>
    </row>
    <row r="66" spans="1:5">
      <c r="B66" s="139"/>
      <c r="C66" s="324"/>
      <c r="D66" s="139"/>
      <c r="E66" s="139"/>
    </row>
    <row r="67" spans="1:5">
      <c r="B67" s="140"/>
      <c r="C67" s="323"/>
      <c r="D67" s="140"/>
      <c r="E67" s="140"/>
    </row>
    <row r="68" spans="1:5">
      <c r="A68" s="118">
        <v>67</v>
      </c>
      <c r="B68" s="138"/>
      <c r="C68" s="140"/>
      <c r="D68" s="138"/>
      <c r="E68" s="138"/>
    </row>
    <row r="69" spans="1:5">
      <c r="B69" s="139"/>
      <c r="C69" s="324"/>
      <c r="D69" s="139"/>
      <c r="E69" s="139"/>
    </row>
    <row r="70" spans="1:5">
      <c r="B70" s="140"/>
      <c r="C70" s="323"/>
      <c r="D70" s="140"/>
      <c r="E70" s="140"/>
    </row>
    <row r="71" spans="1:5">
      <c r="A71" s="118">
        <v>70</v>
      </c>
      <c r="B71" s="138"/>
      <c r="C71" s="140"/>
      <c r="D71" s="138"/>
      <c r="E71" s="138"/>
    </row>
    <row r="72" spans="1:5">
      <c r="B72" s="139"/>
      <c r="C72" s="324"/>
      <c r="D72" s="139"/>
      <c r="E72" s="139"/>
    </row>
    <row r="73" spans="1:5">
      <c r="B73" s="140"/>
      <c r="C73" s="323"/>
      <c r="D73" s="140"/>
      <c r="E73" s="140"/>
    </row>
    <row r="74" spans="1:5">
      <c r="A74" s="118">
        <v>73</v>
      </c>
      <c r="B74" s="138"/>
      <c r="C74" s="140"/>
      <c r="D74" s="138"/>
      <c r="E74" s="138"/>
    </row>
    <row r="75" spans="1:5">
      <c r="B75" s="139"/>
      <c r="C75" s="324"/>
      <c r="D75" s="139"/>
      <c r="E75" s="139"/>
    </row>
    <row r="76" spans="1:5">
      <c r="B76" s="140"/>
      <c r="C76" s="323"/>
      <c r="D76" s="140"/>
      <c r="E76" s="140"/>
    </row>
    <row r="77" spans="1:5">
      <c r="A77" s="118">
        <v>76</v>
      </c>
      <c r="B77" s="138"/>
      <c r="C77" s="140"/>
      <c r="D77" s="138"/>
      <c r="E77" s="138"/>
    </row>
    <row r="78" spans="1:5">
      <c r="B78" s="139"/>
      <c r="C78" s="324"/>
      <c r="D78" s="139"/>
      <c r="E78" s="139"/>
    </row>
    <row r="79" spans="1:5">
      <c r="B79" s="320"/>
      <c r="C79" s="323"/>
      <c r="D79" s="140"/>
      <c r="E79" s="140"/>
    </row>
    <row r="80" spans="1:5">
      <c r="A80" s="118">
        <v>79</v>
      </c>
      <c r="B80" s="138"/>
      <c r="C80" s="140"/>
      <c r="D80" s="138"/>
      <c r="E80" s="138"/>
    </row>
    <row r="81" spans="1:9">
      <c r="C81" s="324"/>
      <c r="E81" s="139"/>
      <c r="F81" s="128"/>
    </row>
    <row r="82" spans="1:9" ht="27" customHeight="1">
      <c r="E82" s="140"/>
      <c r="F82" s="128"/>
    </row>
    <row r="83" spans="1:9">
      <c r="E83" s="138"/>
      <c r="F83" s="128"/>
    </row>
    <row r="84" spans="1:9">
      <c r="E84" s="139"/>
      <c r="F84" s="128"/>
    </row>
    <row r="85" spans="1:9">
      <c r="E85" s="140"/>
      <c r="F85" s="128"/>
    </row>
    <row r="86" spans="1:9">
      <c r="E86" s="138"/>
      <c r="F86" s="128"/>
    </row>
    <row r="87" spans="1:9">
      <c r="E87" s="139"/>
      <c r="F87" s="128"/>
    </row>
    <row r="88" spans="1:9">
      <c r="E88" s="140"/>
      <c r="F88" s="128"/>
    </row>
    <row r="89" spans="1:9">
      <c r="E89" s="138"/>
      <c r="F89" s="128"/>
    </row>
    <row r="90" spans="1:9">
      <c r="F90" s="128"/>
    </row>
    <row r="91" spans="1:9">
      <c r="F91" s="128"/>
    </row>
    <row r="92" spans="1:9">
      <c r="D92" s="128"/>
      <c r="E92" s="139"/>
      <c r="F92" s="128"/>
    </row>
    <row r="93" spans="1:9">
      <c r="D93" s="128"/>
      <c r="E93" s="140"/>
      <c r="F93" s="128"/>
    </row>
    <row r="94" spans="1:9">
      <c r="D94" s="128"/>
      <c r="E94" s="138"/>
      <c r="F94" s="128"/>
    </row>
    <row r="96" spans="1:9" ht="14.25" thickBot="1">
      <c r="A96" s="306" t="s">
        <v>121</v>
      </c>
      <c r="B96" s="306"/>
      <c r="D96" s="306"/>
      <c r="E96" s="119" t="s">
        <v>93</v>
      </c>
      <c r="F96" s="306"/>
      <c r="G96" s="305"/>
      <c r="H96" s="305"/>
      <c r="I96" s="119"/>
    </row>
    <row r="97" spans="1:9" ht="14.25" thickBot="1">
      <c r="A97" s="141" t="s">
        <v>172</v>
      </c>
      <c r="B97" s="142" t="s">
        <v>135</v>
      </c>
      <c r="C97" s="306"/>
      <c r="D97" s="144" t="s">
        <v>139</v>
      </c>
      <c r="E97" s="310" t="s">
        <v>351</v>
      </c>
      <c r="F97" s="145" t="s">
        <v>140</v>
      </c>
      <c r="G97" s="146" t="s">
        <v>82</v>
      </c>
      <c r="H97" s="312" t="s">
        <v>129</v>
      </c>
      <c r="I97" s="339" t="s">
        <v>545</v>
      </c>
    </row>
    <row r="98" spans="1:9" ht="14.25" thickBot="1">
      <c r="A98" s="147" t="s">
        <v>144</v>
      </c>
      <c r="B98" s="123" t="s">
        <v>144</v>
      </c>
      <c r="C98" s="143" t="s">
        <v>130</v>
      </c>
      <c r="D98" s="123" t="s">
        <v>144</v>
      </c>
      <c r="E98" s="308" t="s">
        <v>394</v>
      </c>
      <c r="F98" s="148" t="s">
        <v>178</v>
      </c>
      <c r="G98" s="148" t="s">
        <v>178</v>
      </c>
      <c r="H98" s="308" t="s">
        <v>394</v>
      </c>
      <c r="I98" s="308" t="s">
        <v>144</v>
      </c>
    </row>
    <row r="99" spans="1:9">
      <c r="A99" s="149" t="s">
        <v>395</v>
      </c>
      <c r="B99" s="150" t="s">
        <v>399</v>
      </c>
      <c r="C99" s="123" t="s">
        <v>144</v>
      </c>
      <c r="D99" s="152" t="s">
        <v>407</v>
      </c>
      <c r="E99" s="152"/>
      <c r="F99" s="153" t="s">
        <v>410</v>
      </c>
      <c r="G99" s="154" t="s">
        <v>413</v>
      </c>
      <c r="H99" s="309" t="s">
        <v>414</v>
      </c>
      <c r="I99" s="340"/>
    </row>
    <row r="100" spans="1:9" ht="14.25" thickBot="1">
      <c r="A100" s="155">
        <f>SUMIF('①現金出納帳(PC用)'!F:F,A99,'①現金出納帳(PC用)'!K:K)</f>
        <v>0</v>
      </c>
      <c r="B100" s="156">
        <f>SUMIF('①現金出納帳(PC用)'!F:F,B99,'①現金出納帳(PC用)'!K:K)</f>
        <v>0</v>
      </c>
      <c r="C100" s="151" t="s">
        <v>404</v>
      </c>
      <c r="D100" s="158">
        <f>SUMIF('①現金出納帳(PC用)'!F:F,D99,'①現金出納帳(PC用)'!K:K)</f>
        <v>0</v>
      </c>
      <c r="E100" s="158">
        <f>SUMIF('①現金出納帳(PC用)'!E:E,E97,'①現金出納帳(PC用)'!K:K)</f>
        <v>0</v>
      </c>
      <c r="F100" s="159">
        <f>SUMIF('①現金出納帳(PC用)'!F:F,F99,'①現金出納帳(PC用)'!K:K)</f>
        <v>0</v>
      </c>
      <c r="G100" s="160">
        <f>SUMIF('①現金出納帳(PC用)'!F:F,G99,'①現金出納帳(PC用)'!K:K)</f>
        <v>0</v>
      </c>
      <c r="H100" s="307">
        <f>I104</f>
        <v>0</v>
      </c>
      <c r="I100" s="340">
        <f>SUMIF('①現金出納帳(PC用)'!E:E,I97,'①現金出納帳(PC用)'!K:K)</f>
        <v>0</v>
      </c>
    </row>
    <row r="101" spans="1:9" ht="14.25" thickBot="1">
      <c r="A101" s="147" t="s">
        <v>144</v>
      </c>
      <c r="B101" s="123" t="s">
        <v>144</v>
      </c>
      <c r="C101" s="157">
        <f>SUMIF('①現金出納帳(PC用)'!F:F,C100,'①現金出納帳(PC用)'!K:K)</f>
        <v>0</v>
      </c>
      <c r="D101" s="123" t="s">
        <v>144</v>
      </c>
      <c r="E101" s="123"/>
      <c r="F101" s="124" t="s">
        <v>178</v>
      </c>
    </row>
    <row r="102" spans="1:9">
      <c r="A102" s="149" t="s">
        <v>396</v>
      </c>
      <c r="B102" s="150" t="s">
        <v>400</v>
      </c>
      <c r="C102" s="123" t="s">
        <v>144</v>
      </c>
      <c r="D102" s="152" t="s">
        <v>408</v>
      </c>
      <c r="E102" s="308"/>
      <c r="F102" s="153" t="s">
        <v>411</v>
      </c>
    </row>
    <row r="103" spans="1:9" ht="14.25" thickBot="1">
      <c r="A103" s="155">
        <f>SUMIF('①現金出納帳(PC用)'!F:F,A102,'①現金出納帳(PC用)'!K:K)</f>
        <v>0</v>
      </c>
      <c r="B103" s="156">
        <f>SUMIF('①現金出納帳(PC用)'!F:F,B102,'①現金出納帳(PC用)'!K:K)</f>
        <v>0</v>
      </c>
      <c r="C103" s="151" t="s">
        <v>405</v>
      </c>
      <c r="D103" s="158">
        <f>SUMIF('①現金出納帳(PC用)'!F:F,D102,'①現金出納帳(PC用)'!K:K)</f>
        <v>0</v>
      </c>
      <c r="E103" s="311"/>
      <c r="F103" s="161">
        <f>SUMIF('①現金出納帳(PC用)'!F:F,F102,'①現金出納帳(PC用)'!K:K)</f>
        <v>0</v>
      </c>
    </row>
    <row r="104" spans="1:9" ht="14.25" thickBot="1">
      <c r="A104" s="147" t="s">
        <v>144</v>
      </c>
      <c r="B104" s="123" t="s">
        <v>144</v>
      </c>
      <c r="C104" s="157">
        <f>SUMIF('①現金出納帳(PC用)'!F:F,C103,'①現金出納帳(PC用)'!K:K)</f>
        <v>0</v>
      </c>
      <c r="D104" s="123" t="s">
        <v>144</v>
      </c>
      <c r="E104" s="308"/>
      <c r="F104" s="148" t="s">
        <v>178</v>
      </c>
    </row>
    <row r="105" spans="1:9">
      <c r="A105" s="149" t="s">
        <v>397</v>
      </c>
      <c r="B105" s="150" t="s">
        <v>401</v>
      </c>
      <c r="C105" s="123" t="s">
        <v>144</v>
      </c>
      <c r="D105" s="152" t="s">
        <v>409</v>
      </c>
      <c r="E105" s="308"/>
      <c r="F105" s="153" t="s">
        <v>412</v>
      </c>
    </row>
    <row r="106" spans="1:9" ht="14.25" thickBot="1">
      <c r="A106" s="155">
        <f>SUMIF('①現金出納帳(PC用)'!F:F,A105,'①現金出納帳(PC用)'!K:K)</f>
        <v>0</v>
      </c>
      <c r="B106" s="156">
        <f>SUMIF('①現金出納帳(PC用)'!F:F,B105,'①現金出納帳(PC用)'!K:K)</f>
        <v>0</v>
      </c>
      <c r="C106" s="151" t="s">
        <v>406</v>
      </c>
      <c r="D106" s="162">
        <f>SUMIF('①現金出納帳(PC用)'!F:F,D105,'①現金出納帳(PC用)'!K:K)</f>
        <v>0</v>
      </c>
      <c r="E106" s="311"/>
      <c r="F106" s="161">
        <f>SUMIF('①現金出納帳(PC用)'!F:F,F105,'①現金出納帳(PC用)'!K:K)</f>
        <v>0</v>
      </c>
    </row>
    <row r="107" spans="1:9" ht="14.25" thickBot="1">
      <c r="A107" s="147" t="s">
        <v>144</v>
      </c>
      <c r="B107" s="123" t="s">
        <v>144</v>
      </c>
      <c r="C107" s="157">
        <f>SUMIF('①現金出納帳(PC用)'!F:F,C106,'①現金出納帳(PC用)'!K:K)</f>
        <v>0</v>
      </c>
      <c r="D107" s="167"/>
    </row>
    <row r="108" spans="1:9">
      <c r="A108" s="163" t="s">
        <v>398</v>
      </c>
      <c r="B108" s="150" t="s">
        <v>402</v>
      </c>
      <c r="C108" s="147"/>
      <c r="D108" s="128"/>
    </row>
    <row r="109" spans="1:9" ht="14.25" thickBot="1">
      <c r="A109" s="155">
        <f>SUMIF('①現金出納帳(PC用)'!F:F,A108,'①現金出納帳(PC用)'!K:K)</f>
        <v>0</v>
      </c>
      <c r="B109" s="156">
        <f>SUMIF('①現金出納帳(PC用)'!F:F,B108,'①現金出納帳(PC用)'!K:K)</f>
        <v>0</v>
      </c>
      <c r="C109" s="165"/>
      <c r="D109" s="117"/>
    </row>
    <row r="110" spans="1:9">
      <c r="A110" s="147"/>
      <c r="B110" s="123" t="s">
        <v>144</v>
      </c>
    </row>
    <row r="111" spans="1:9">
      <c r="A111" s="165"/>
      <c r="B111" s="150" t="s">
        <v>403</v>
      </c>
    </row>
    <row r="112" spans="1:9" ht="14.25" thickBot="1">
      <c r="A112" s="166"/>
      <c r="B112" s="164">
        <f>SUMIF('①現金出納帳(PC用)'!F:F,B111,'①現金出納帳(PC用)'!K:K)</f>
        <v>0</v>
      </c>
    </row>
    <row r="113" spans="1:2">
      <c r="B113" s="139"/>
    </row>
    <row r="114" spans="1:2">
      <c r="B114" s="139"/>
    </row>
    <row r="115" spans="1:2">
      <c r="B115" s="138"/>
    </row>
    <row r="117" spans="1:2">
      <c r="A117" s="117"/>
    </row>
  </sheetData>
  <sheetProtection selectLockedCells="1" selectUnlockedCells="1"/>
  <mergeCells count="6">
    <mergeCell ref="L20:O20"/>
    <mergeCell ref="H20:I20"/>
    <mergeCell ref="J20:K20"/>
    <mergeCell ref="C16:F16"/>
    <mergeCell ref="H1:I1"/>
    <mergeCell ref="I15:K15"/>
  </mergeCells>
  <phoneticPr fontId="3"/>
  <conditionalFormatting sqref="B17">
    <cfRule type="expression" dxfId="8" priority="14" stopIfTrue="1">
      <formula>A$10&lt;&gt;#REF!</formula>
    </cfRule>
  </conditionalFormatting>
  <conditionalFormatting sqref="B11:K11">
    <cfRule type="expression" dxfId="7" priority="1" stopIfTrue="1">
      <formula>B$10&lt;&gt;#REF!</formula>
    </cfRule>
  </conditionalFormatting>
  <conditionalFormatting sqref="B4:O4">
    <cfRule type="expression" dxfId="6" priority="5" stopIfTrue="1">
      <formula>$B$4&lt;&gt;#REF!</formula>
    </cfRule>
  </conditionalFormatting>
  <conditionalFormatting sqref="C17:C18">
    <cfRule type="expression" dxfId="5" priority="26" stopIfTrue="1">
      <formula>F$10&lt;&gt;#REF!</formula>
    </cfRule>
  </conditionalFormatting>
  <conditionalFormatting sqref="D17">
    <cfRule type="expression" dxfId="4" priority="24" stopIfTrue="1">
      <formula>E$10&lt;&gt;#REF!</formula>
    </cfRule>
  </conditionalFormatting>
  <conditionalFormatting sqref="E10:K10 B10:D11">
    <cfRule type="expression" dxfId="3" priority="6" stopIfTrue="1">
      <formula>B$10&lt;&gt;#REF!</formula>
    </cfRule>
  </conditionalFormatting>
  <conditionalFormatting sqref="F17">
    <cfRule type="expression" dxfId="2" priority="4" stopIfTrue="1">
      <formula>H$10&lt;&gt;#REF!</formula>
    </cfRule>
  </conditionalFormatting>
  <conditionalFormatting sqref="L11">
    <cfRule type="expression" dxfId="1" priority="29" stopIfTrue="1">
      <formula>#REF!&lt;&gt;#REF!</formula>
    </cfRule>
  </conditionalFormatting>
  <conditionalFormatting sqref="M10:M11">
    <cfRule type="expression" dxfId="0" priority="2" stopIfTrue="1">
      <formula>M$10&lt;&gt;#REF!</formula>
    </cfRule>
  </conditionalFormatting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6"/>
  <sheetViews>
    <sheetView workbookViewId="0"/>
  </sheetViews>
  <sheetFormatPr defaultColWidth="8.875" defaultRowHeight="32.450000000000003" customHeight="1"/>
  <cols>
    <col min="1" max="1" width="13.5" style="5" customWidth="1"/>
    <col min="2" max="2" width="21.375" style="5" customWidth="1"/>
    <col min="3" max="3" width="8.375" style="5" customWidth="1"/>
    <col min="4" max="4" width="12.875" style="4" customWidth="1"/>
    <col min="5" max="5" width="27.5" style="4" customWidth="1"/>
    <col min="6" max="16384" width="8.875" style="1"/>
  </cols>
  <sheetData>
    <row r="1" spans="1:5" s="20" customFormat="1" ht="32.450000000000003" customHeight="1">
      <c r="A1" s="28"/>
      <c r="B1" s="29" t="s">
        <v>90</v>
      </c>
      <c r="C1" s="30">
        <f>①報告書!C1+1</f>
        <v>3</v>
      </c>
      <c r="D1" s="28" t="s">
        <v>69</v>
      </c>
      <c r="E1" s="28"/>
    </row>
    <row r="2" spans="1:5" ht="32.450000000000003" customHeight="1">
      <c r="A2" s="9"/>
      <c r="B2" s="9"/>
      <c r="C2" s="9"/>
      <c r="D2" s="15" t="s">
        <v>47</v>
      </c>
      <c r="E2" s="34" t="e">
        <f>①報告書!E2</f>
        <v>#REF!</v>
      </c>
    </row>
    <row r="3" spans="1:5" ht="22.9" customHeight="1">
      <c r="A3" s="3"/>
      <c r="B3" s="3"/>
      <c r="C3" s="3"/>
      <c r="E3" s="8"/>
    </row>
    <row r="4" spans="1:5" s="2" customFormat="1" ht="25.15" customHeight="1">
      <c r="A4" s="6" t="s">
        <v>48</v>
      </c>
      <c r="B4" s="664" t="s">
        <v>7</v>
      </c>
      <c r="C4" s="665"/>
      <c r="D4" s="665"/>
      <c r="E4" s="666"/>
    </row>
    <row r="5" spans="1:5" ht="55.15" customHeight="1">
      <c r="A5" s="7" t="s">
        <v>38</v>
      </c>
      <c r="B5" s="661"/>
      <c r="C5" s="662"/>
      <c r="D5" s="662"/>
      <c r="E5" s="663"/>
    </row>
    <row r="6" spans="1:5" ht="55.15" customHeight="1">
      <c r="A6" s="7" t="s">
        <v>20</v>
      </c>
      <c r="B6" s="661"/>
      <c r="C6" s="662"/>
      <c r="D6" s="662"/>
      <c r="E6" s="663"/>
    </row>
    <row r="7" spans="1:5" ht="55.15" customHeight="1">
      <c r="A7" s="7" t="s">
        <v>0</v>
      </c>
      <c r="B7" s="661"/>
      <c r="C7" s="662"/>
      <c r="D7" s="662"/>
      <c r="E7" s="663"/>
    </row>
    <row r="8" spans="1:5" ht="55.15" customHeight="1">
      <c r="A8" s="7" t="s">
        <v>1</v>
      </c>
      <c r="B8" s="661"/>
      <c r="C8" s="662"/>
      <c r="D8" s="662"/>
      <c r="E8" s="663"/>
    </row>
    <row r="9" spans="1:5" ht="55.15" customHeight="1">
      <c r="A9" s="7" t="s">
        <v>2</v>
      </c>
      <c r="B9" s="661"/>
      <c r="C9" s="662"/>
      <c r="D9" s="662"/>
      <c r="E9" s="663"/>
    </row>
    <row r="10" spans="1:5" ht="55.15" customHeight="1">
      <c r="A10" s="7" t="s">
        <v>3</v>
      </c>
      <c r="B10" s="661"/>
      <c r="C10" s="662"/>
      <c r="D10" s="662"/>
      <c r="E10" s="663"/>
    </row>
    <row r="11" spans="1:5" ht="55.15" customHeight="1">
      <c r="A11" s="7" t="s">
        <v>4</v>
      </c>
      <c r="B11" s="661"/>
      <c r="C11" s="662"/>
      <c r="D11" s="662"/>
      <c r="E11" s="663"/>
    </row>
    <row r="12" spans="1:5" ht="55.15" customHeight="1">
      <c r="A12" s="7" t="s">
        <v>5</v>
      </c>
      <c r="B12" s="661"/>
      <c r="C12" s="662"/>
      <c r="D12" s="662"/>
      <c r="E12" s="663"/>
    </row>
    <row r="13" spans="1:5" ht="55.15" customHeight="1">
      <c r="A13" s="7" t="s">
        <v>6</v>
      </c>
      <c r="B13" s="661"/>
      <c r="C13" s="662"/>
      <c r="D13" s="662"/>
      <c r="E13" s="663"/>
    </row>
    <row r="14" spans="1:5" ht="55.15" customHeight="1">
      <c r="A14" s="7" t="s">
        <v>39</v>
      </c>
      <c r="B14" s="661"/>
      <c r="C14" s="662"/>
      <c r="D14" s="662"/>
      <c r="E14" s="663"/>
    </row>
    <row r="15" spans="1:5" ht="55.15" customHeight="1">
      <c r="A15" s="6" t="s">
        <v>21</v>
      </c>
      <c r="B15" s="661"/>
      <c r="C15" s="662"/>
      <c r="D15" s="662"/>
      <c r="E15" s="663"/>
    </row>
    <row r="16" spans="1:5" ht="55.15" customHeight="1">
      <c r="A16" s="6" t="s">
        <v>22</v>
      </c>
      <c r="B16" s="661"/>
      <c r="C16" s="662"/>
      <c r="D16" s="662"/>
      <c r="E16" s="663"/>
    </row>
  </sheetData>
  <protectedRanges>
    <protectedRange sqref="B5:E16" name="範囲1"/>
  </protectedRanges>
  <mergeCells count="13">
    <mergeCell ref="B9:E9"/>
    <mergeCell ref="B10:E10"/>
    <mergeCell ref="B11:E11"/>
    <mergeCell ref="B16:E16"/>
    <mergeCell ref="B12:E12"/>
    <mergeCell ref="B13:E13"/>
    <mergeCell ref="B14:E14"/>
    <mergeCell ref="B15:E15"/>
    <mergeCell ref="B4:E4"/>
    <mergeCell ref="B5:E5"/>
    <mergeCell ref="B6:E6"/>
    <mergeCell ref="B7:E7"/>
    <mergeCell ref="B8:E8"/>
  </mergeCells>
  <phoneticPr fontId="3"/>
  <pageMargins left="0.78740157480314965" right="0.78740157480314965" top="0.78740157480314965" bottom="0.78740157480314965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M35"/>
  <sheetViews>
    <sheetView workbookViewId="0"/>
  </sheetViews>
  <sheetFormatPr defaultColWidth="8.875" defaultRowHeight="25.15" customHeight="1"/>
  <cols>
    <col min="1" max="1" width="13.25" style="44" customWidth="1"/>
    <col min="2" max="4" width="11" style="55" customWidth="1"/>
    <col min="5" max="5" width="12.125" style="55" customWidth="1"/>
    <col min="6" max="6" width="5.625" style="43" customWidth="1"/>
    <col min="7" max="7" width="3" style="43" customWidth="1"/>
    <col min="8" max="8" width="2.375" style="43" customWidth="1"/>
    <col min="9" max="9" width="4.875" style="43" customWidth="1"/>
    <col min="10" max="10" width="4.625" style="43" customWidth="1"/>
    <col min="11" max="11" width="2.25" style="43" customWidth="1"/>
    <col min="12" max="12" width="4.625" style="43" customWidth="1"/>
    <col min="13" max="13" width="7.125" style="43" customWidth="1"/>
    <col min="14" max="16384" width="8.875" style="43"/>
  </cols>
  <sheetData>
    <row r="1" spans="1:13" s="42" customFormat="1" ht="25.15" customHeight="1">
      <c r="A1" s="39"/>
      <c r="B1" s="39"/>
      <c r="C1" s="40" t="s">
        <v>90</v>
      </c>
      <c r="D1" s="41">
        <f>②計画書!C1</f>
        <v>3</v>
      </c>
      <c r="E1" s="39" t="s">
        <v>70</v>
      </c>
      <c r="F1" s="39"/>
      <c r="G1" s="39"/>
      <c r="H1" s="39"/>
      <c r="I1" s="39"/>
      <c r="J1" s="39"/>
      <c r="K1" s="39"/>
      <c r="L1" s="39"/>
      <c r="M1" s="39"/>
    </row>
    <row r="2" spans="1:13" ht="21.75" customHeight="1">
      <c r="A2" s="55"/>
      <c r="E2" s="679" t="s">
        <v>47</v>
      </c>
      <c r="F2" s="680"/>
      <c r="G2" s="682" t="e">
        <f>②計画書!E2</f>
        <v>#REF!</v>
      </c>
      <c r="H2" s="683"/>
      <c r="I2" s="683"/>
      <c r="J2" s="683"/>
      <c r="K2" s="683"/>
      <c r="L2" s="683"/>
      <c r="M2" s="684"/>
    </row>
    <row r="3" spans="1:13" ht="25.15" customHeight="1">
      <c r="A3" s="44" t="s">
        <v>10</v>
      </c>
      <c r="B3" s="45"/>
      <c r="C3" s="45"/>
      <c r="D3" s="45"/>
      <c r="E3" s="681" t="s">
        <v>25</v>
      </c>
      <c r="F3" s="681"/>
      <c r="G3" s="681"/>
      <c r="H3" s="681"/>
      <c r="I3" s="681"/>
      <c r="J3" s="681"/>
      <c r="K3" s="681"/>
      <c r="L3" s="681"/>
      <c r="M3" s="681"/>
    </row>
    <row r="4" spans="1:13" ht="29.25" customHeight="1">
      <c r="A4" s="46" t="s">
        <v>11</v>
      </c>
      <c r="B4" s="47" t="s">
        <v>24</v>
      </c>
      <c r="C4" s="47" t="s">
        <v>23</v>
      </c>
      <c r="D4" s="48" t="s">
        <v>26</v>
      </c>
      <c r="E4" s="668" t="s">
        <v>27</v>
      </c>
      <c r="F4" s="668"/>
      <c r="G4" s="668"/>
      <c r="H4" s="668"/>
      <c r="I4" s="668"/>
      <c r="J4" s="668"/>
      <c r="K4" s="668"/>
      <c r="L4" s="668"/>
      <c r="M4" s="668"/>
    </row>
    <row r="5" spans="1:13" ht="25.15" customHeight="1">
      <c r="A5" s="46" t="s">
        <v>29</v>
      </c>
      <c r="B5" s="84"/>
      <c r="C5" s="84"/>
      <c r="D5" s="85">
        <f>B5-C5</f>
        <v>0</v>
      </c>
      <c r="E5" s="49" t="s">
        <v>41</v>
      </c>
      <c r="F5" s="50"/>
      <c r="G5" s="51" t="s">
        <v>28</v>
      </c>
      <c r="H5" s="51" t="s">
        <v>42</v>
      </c>
      <c r="I5" s="50"/>
      <c r="J5" s="51" t="s">
        <v>46</v>
      </c>
      <c r="K5" s="51"/>
      <c r="L5" s="51"/>
      <c r="M5" s="52"/>
    </row>
    <row r="6" spans="1:13" ht="25.15" customHeight="1">
      <c r="A6" s="46" t="s">
        <v>12</v>
      </c>
      <c r="B6" s="84"/>
      <c r="C6" s="84"/>
      <c r="D6" s="85">
        <f t="shared" ref="D6:D13" si="0">B6-C6</f>
        <v>0</v>
      </c>
      <c r="E6" s="49" t="s">
        <v>45</v>
      </c>
      <c r="F6" s="38">
        <v>420</v>
      </c>
      <c r="G6" s="51" t="s">
        <v>28</v>
      </c>
      <c r="H6" s="51" t="s">
        <v>44</v>
      </c>
      <c r="I6" s="50"/>
      <c r="J6" s="51" t="s">
        <v>43</v>
      </c>
      <c r="K6" s="51"/>
      <c r="L6" s="51"/>
      <c r="M6" s="52"/>
    </row>
    <row r="7" spans="1:13" ht="25.15" customHeight="1">
      <c r="A7" s="46" t="s">
        <v>13</v>
      </c>
      <c r="B7" s="84"/>
      <c r="C7" s="84"/>
      <c r="D7" s="85">
        <f t="shared" si="0"/>
        <v>0</v>
      </c>
      <c r="E7" s="53" t="s">
        <v>40</v>
      </c>
      <c r="F7" s="51"/>
      <c r="G7" s="51"/>
      <c r="H7" s="51"/>
      <c r="I7" s="51"/>
      <c r="J7" s="51"/>
      <c r="K7" s="51"/>
      <c r="L7" s="51"/>
      <c r="M7" s="52"/>
    </row>
    <row r="8" spans="1:13" ht="25.15" customHeight="1">
      <c r="A8" s="46" t="s">
        <v>8</v>
      </c>
      <c r="B8" s="84"/>
      <c r="C8" s="84"/>
      <c r="D8" s="85">
        <f t="shared" si="0"/>
        <v>0</v>
      </c>
      <c r="E8" s="669" t="s">
        <v>83</v>
      </c>
      <c r="F8" s="670"/>
      <c r="G8" s="670"/>
      <c r="H8" s="670"/>
      <c r="I8" s="670"/>
      <c r="J8" s="670"/>
      <c r="K8" s="670"/>
      <c r="L8" s="670"/>
      <c r="M8" s="671"/>
    </row>
    <row r="9" spans="1:13" ht="25.15" customHeight="1">
      <c r="A9" s="46" t="s">
        <v>30</v>
      </c>
      <c r="B9" s="84"/>
      <c r="C9" s="84"/>
      <c r="D9" s="85">
        <f t="shared" si="0"/>
        <v>0</v>
      </c>
      <c r="E9" s="669"/>
      <c r="F9" s="670"/>
      <c r="G9" s="670"/>
      <c r="H9" s="670"/>
      <c r="I9" s="670"/>
      <c r="J9" s="670"/>
      <c r="K9" s="670"/>
      <c r="L9" s="670"/>
      <c r="M9" s="671"/>
    </row>
    <row r="10" spans="1:13" ht="25.15" customHeight="1">
      <c r="A10" s="46" t="s">
        <v>9</v>
      </c>
      <c r="B10" s="84"/>
      <c r="C10" s="84"/>
      <c r="D10" s="85">
        <f t="shared" si="0"/>
        <v>0</v>
      </c>
      <c r="E10" s="669"/>
      <c r="F10" s="670"/>
      <c r="G10" s="670"/>
      <c r="H10" s="670"/>
      <c r="I10" s="670"/>
      <c r="J10" s="670"/>
      <c r="K10" s="670"/>
      <c r="L10" s="670"/>
      <c r="M10" s="671"/>
    </row>
    <row r="11" spans="1:13" ht="25.15" customHeight="1">
      <c r="A11" s="46" t="s">
        <v>31</v>
      </c>
      <c r="B11" s="84"/>
      <c r="C11" s="84"/>
      <c r="D11" s="85">
        <f t="shared" si="0"/>
        <v>0</v>
      </c>
      <c r="E11" s="669"/>
      <c r="F11" s="670"/>
      <c r="G11" s="670"/>
      <c r="H11" s="670"/>
      <c r="I11" s="670"/>
      <c r="J11" s="670"/>
      <c r="K11" s="670"/>
      <c r="L11" s="670"/>
      <c r="M11" s="671"/>
    </row>
    <row r="12" spans="1:13" ht="25.15" customHeight="1">
      <c r="A12" s="46" t="s">
        <v>32</v>
      </c>
      <c r="B12" s="84"/>
      <c r="C12" s="84"/>
      <c r="D12" s="85">
        <f t="shared" si="0"/>
        <v>0</v>
      </c>
      <c r="E12" s="669" t="s">
        <v>49</v>
      </c>
      <c r="F12" s="670"/>
      <c r="G12" s="670"/>
      <c r="H12" s="670"/>
      <c r="I12" s="670"/>
      <c r="J12" s="670"/>
      <c r="K12" s="670"/>
      <c r="L12" s="670"/>
      <c r="M12" s="671"/>
    </row>
    <row r="13" spans="1:13" ht="25.15" customHeight="1">
      <c r="A13" s="46"/>
      <c r="B13" s="84"/>
      <c r="C13" s="84"/>
      <c r="D13" s="85">
        <f t="shared" si="0"/>
        <v>0</v>
      </c>
      <c r="E13" s="669"/>
      <c r="F13" s="670"/>
      <c r="G13" s="670"/>
      <c r="H13" s="670"/>
      <c r="I13" s="670"/>
      <c r="J13" s="670"/>
      <c r="K13" s="670"/>
      <c r="L13" s="670"/>
      <c r="M13" s="671"/>
    </row>
    <row r="14" spans="1:13" ht="25.15" customHeight="1">
      <c r="A14" s="46" t="s">
        <v>14</v>
      </c>
      <c r="B14" s="84">
        <f>SUM(B5:B13)</f>
        <v>0</v>
      </c>
      <c r="C14" s="84">
        <f>SUM(C5:C13)</f>
        <v>0</v>
      </c>
      <c r="D14" s="85"/>
      <c r="E14" s="669"/>
      <c r="F14" s="670"/>
      <c r="G14" s="670"/>
      <c r="H14" s="670"/>
      <c r="I14" s="670"/>
      <c r="J14" s="670"/>
      <c r="K14" s="670"/>
      <c r="L14" s="670"/>
      <c r="M14" s="671"/>
    </row>
    <row r="15" spans="1:13" ht="25.15" customHeight="1">
      <c r="A15" s="45"/>
      <c r="B15" s="45"/>
      <c r="C15" s="45"/>
      <c r="D15" s="45"/>
      <c r="E15" s="54"/>
    </row>
    <row r="16" spans="1:13" ht="25.15" customHeight="1">
      <c r="A16" s="44" t="s">
        <v>15</v>
      </c>
    </row>
    <row r="17" spans="1:13" ht="30" customHeight="1">
      <c r="A17" s="46" t="s">
        <v>11</v>
      </c>
      <c r="B17" s="47" t="s">
        <v>24</v>
      </c>
      <c r="C17" s="47" t="s">
        <v>23</v>
      </c>
      <c r="D17" s="48" t="s">
        <v>26</v>
      </c>
      <c r="E17" s="682" t="s">
        <v>27</v>
      </c>
      <c r="F17" s="683"/>
      <c r="G17" s="683"/>
      <c r="H17" s="683"/>
      <c r="I17" s="683"/>
      <c r="J17" s="683"/>
      <c r="K17" s="683"/>
      <c r="L17" s="683"/>
      <c r="M17" s="684"/>
    </row>
    <row r="18" spans="1:13" ht="25.15" customHeight="1">
      <c r="A18" s="46" t="s">
        <v>33</v>
      </c>
      <c r="B18" s="84"/>
      <c r="C18" s="84"/>
      <c r="D18" s="85">
        <f>B18-C18</f>
        <v>0</v>
      </c>
      <c r="E18" s="673"/>
      <c r="F18" s="673"/>
      <c r="G18" s="673"/>
      <c r="H18" s="673"/>
      <c r="I18" s="673"/>
      <c r="J18" s="673"/>
      <c r="K18" s="673"/>
      <c r="L18" s="673"/>
      <c r="M18" s="673"/>
    </row>
    <row r="19" spans="1:13" ht="27" customHeight="1">
      <c r="A19" s="46" t="s">
        <v>34</v>
      </c>
      <c r="B19" s="84"/>
      <c r="C19" s="84"/>
      <c r="D19" s="85">
        <f t="shared" ref="D19:D26" si="1">B19-C19</f>
        <v>0</v>
      </c>
      <c r="E19" s="672"/>
      <c r="F19" s="672"/>
      <c r="G19" s="672"/>
      <c r="H19" s="672"/>
      <c r="I19" s="672"/>
      <c r="J19" s="672"/>
      <c r="K19" s="672"/>
      <c r="L19" s="672"/>
      <c r="M19" s="672"/>
    </row>
    <row r="20" spans="1:13" ht="25.15" customHeight="1">
      <c r="A20" s="46" t="s">
        <v>35</v>
      </c>
      <c r="B20" s="84"/>
      <c r="C20" s="84"/>
      <c r="D20" s="85">
        <f t="shared" si="1"/>
        <v>0</v>
      </c>
      <c r="E20" s="673"/>
      <c r="F20" s="673"/>
      <c r="G20" s="673"/>
      <c r="H20" s="673"/>
      <c r="I20" s="673"/>
      <c r="J20" s="673"/>
      <c r="K20" s="673"/>
      <c r="L20" s="673"/>
      <c r="M20" s="673"/>
    </row>
    <row r="21" spans="1:13" ht="24.75" customHeight="1">
      <c r="A21" s="56" t="s">
        <v>36</v>
      </c>
      <c r="B21" s="86"/>
      <c r="C21" s="87"/>
      <c r="D21" s="85">
        <f t="shared" si="1"/>
        <v>0</v>
      </c>
      <c r="E21" s="57" t="s">
        <v>78</v>
      </c>
      <c r="F21" s="62">
        <v>7400</v>
      </c>
      <c r="G21" s="38" t="s">
        <v>28</v>
      </c>
      <c r="H21" s="38" t="s">
        <v>79</v>
      </c>
      <c r="I21" s="58" t="e">
        <f>INDEX('資料（会　費）'!$A$1:$C$200,MATCH(L21,'資料（会　費）'!$A$1:$A$200,0),3)</f>
        <v>#N/A</v>
      </c>
      <c r="J21" s="38" t="s">
        <v>28</v>
      </c>
      <c r="K21" s="44" t="s">
        <v>42</v>
      </c>
      <c r="L21" s="50">
        <f>I6</f>
        <v>0</v>
      </c>
      <c r="M21" s="52" t="s">
        <v>43</v>
      </c>
    </row>
    <row r="22" spans="1:13" ht="25.15" customHeight="1">
      <c r="A22" s="46" t="s">
        <v>37</v>
      </c>
      <c r="B22" s="84"/>
      <c r="C22" s="84"/>
      <c r="D22" s="85">
        <f t="shared" si="1"/>
        <v>0</v>
      </c>
      <c r="E22" s="673"/>
      <c r="F22" s="673"/>
      <c r="G22" s="673"/>
      <c r="H22" s="673"/>
      <c r="I22" s="673"/>
      <c r="J22" s="673"/>
      <c r="K22" s="673"/>
      <c r="L22" s="673"/>
      <c r="M22" s="673"/>
    </row>
    <row r="23" spans="1:13" ht="25.15" customHeight="1">
      <c r="A23" s="46" t="s">
        <v>81</v>
      </c>
      <c r="B23" s="84"/>
      <c r="C23" s="84"/>
      <c r="D23" s="85">
        <f t="shared" si="1"/>
        <v>0</v>
      </c>
      <c r="E23" s="676"/>
      <c r="F23" s="677"/>
      <c r="G23" s="677"/>
      <c r="H23" s="677"/>
      <c r="I23" s="677"/>
      <c r="J23" s="677"/>
      <c r="K23" s="677"/>
      <c r="L23" s="677"/>
      <c r="M23" s="678"/>
    </row>
    <row r="24" spans="1:13" ht="25.15" customHeight="1">
      <c r="A24" s="46" t="s">
        <v>271</v>
      </c>
      <c r="B24" s="84"/>
      <c r="C24" s="84"/>
      <c r="D24" s="85"/>
      <c r="E24" s="175"/>
      <c r="F24" s="176"/>
      <c r="G24" s="176"/>
      <c r="H24" s="176"/>
      <c r="I24" s="176"/>
      <c r="J24" s="176"/>
      <c r="K24" s="176"/>
      <c r="L24" s="176"/>
      <c r="M24" s="177"/>
    </row>
    <row r="25" spans="1:13" ht="25.15" customHeight="1">
      <c r="A25" s="46" t="s">
        <v>82</v>
      </c>
      <c r="B25" s="84"/>
      <c r="C25" s="84"/>
      <c r="D25" s="85">
        <f t="shared" si="1"/>
        <v>0</v>
      </c>
      <c r="E25" s="674"/>
      <c r="F25" s="674"/>
      <c r="G25" s="674"/>
      <c r="H25" s="674"/>
      <c r="I25" s="674"/>
      <c r="J25" s="674"/>
      <c r="K25" s="674"/>
      <c r="L25" s="674"/>
      <c r="M25" s="674"/>
    </row>
    <row r="26" spans="1:13" ht="25.15" customHeight="1">
      <c r="A26" s="46"/>
      <c r="B26" s="84"/>
      <c r="C26" s="84"/>
      <c r="D26" s="85">
        <f t="shared" si="1"/>
        <v>0</v>
      </c>
      <c r="E26" s="675"/>
      <c r="F26" s="675"/>
      <c r="G26" s="675"/>
      <c r="H26" s="675"/>
      <c r="I26" s="675"/>
      <c r="J26" s="675"/>
      <c r="K26" s="675"/>
      <c r="L26" s="675"/>
      <c r="M26" s="675"/>
    </row>
    <row r="27" spans="1:13" ht="25.15" customHeight="1">
      <c r="A27" s="46" t="s">
        <v>16</v>
      </c>
      <c r="B27" s="84">
        <f>SUM(B18:B26)</f>
        <v>0</v>
      </c>
      <c r="C27" s="84">
        <f>SUM(C18:C26)</f>
        <v>0</v>
      </c>
      <c r="D27" s="85"/>
      <c r="E27" s="675"/>
      <c r="F27" s="675"/>
      <c r="G27" s="675"/>
      <c r="H27" s="675"/>
      <c r="I27" s="675"/>
      <c r="J27" s="675"/>
      <c r="K27" s="675"/>
      <c r="L27" s="675"/>
      <c r="M27" s="675"/>
    </row>
    <row r="28" spans="1:13" s="60" customFormat="1" ht="15.75" customHeight="1">
      <c r="A28" s="45"/>
      <c r="B28" s="45"/>
      <c r="C28" s="45"/>
      <c r="D28" s="45"/>
      <c r="E28" s="54"/>
      <c r="F28" s="59"/>
      <c r="G28" s="59"/>
      <c r="H28" s="59"/>
      <c r="I28" s="59"/>
      <c r="J28" s="59"/>
      <c r="K28" s="59"/>
      <c r="L28" s="59"/>
    </row>
    <row r="29" spans="1:13" ht="25.15" customHeight="1">
      <c r="A29" s="44" t="s">
        <v>17</v>
      </c>
      <c r="C29" s="88">
        <f>B14</f>
        <v>0</v>
      </c>
      <c r="D29" s="55" t="s">
        <v>28</v>
      </c>
    </row>
    <row r="30" spans="1:13" ht="25.15" customHeight="1">
      <c r="A30" s="44" t="s">
        <v>18</v>
      </c>
      <c r="C30" s="88">
        <f>B27</f>
        <v>0</v>
      </c>
      <c r="D30" s="55" t="s">
        <v>28</v>
      </c>
    </row>
    <row r="31" spans="1:13" ht="25.15" customHeight="1">
      <c r="A31" s="44" t="s">
        <v>19</v>
      </c>
      <c r="C31" s="88">
        <f>C29-C30</f>
        <v>0</v>
      </c>
      <c r="D31" s="55" t="s">
        <v>28</v>
      </c>
    </row>
    <row r="32" spans="1:13" ht="11.25" customHeight="1">
      <c r="E32" s="44"/>
    </row>
    <row r="33" spans="1:5" ht="14.25" customHeight="1">
      <c r="A33" s="667"/>
      <c r="B33" s="667"/>
      <c r="C33" s="667"/>
      <c r="D33" s="667"/>
      <c r="E33" s="667"/>
    </row>
    <row r="34" spans="1:5" ht="14.25" customHeight="1">
      <c r="A34" s="667"/>
      <c r="B34" s="667"/>
      <c r="C34" s="667"/>
      <c r="D34" s="667"/>
      <c r="E34" s="667"/>
    </row>
    <row r="35" spans="1:5" ht="18" customHeight="1">
      <c r="A35" s="667"/>
      <c r="B35" s="667"/>
      <c r="C35" s="667"/>
      <c r="D35" s="667"/>
      <c r="E35" s="667"/>
    </row>
  </sheetData>
  <protectedRanges>
    <protectedRange sqref="I6" name="範囲16"/>
    <protectedRange sqref="I5" name="範囲15"/>
    <protectedRange sqref="F5" name="範囲14"/>
    <protectedRange sqref="C5:C6" name="範囲1"/>
    <protectedRange sqref="B8:C11" name="範囲2"/>
    <protectedRange sqref="C12" name="範囲3"/>
    <protectedRange sqref="A13:C13" name="範囲4"/>
    <protectedRange sqref="E8:M11" name="範囲5"/>
    <protectedRange sqref="E13:M14" name="範囲6"/>
    <protectedRange sqref="O12" name="範囲7"/>
    <protectedRange sqref="B18:C20" name="範囲8"/>
    <protectedRange sqref="C21" name="範囲9"/>
    <protectedRange sqref="B22:C25" name="範囲10"/>
    <protectedRange sqref="A26:C26" name="範囲11"/>
    <protectedRange sqref="E18:M20" name="範囲12"/>
    <protectedRange sqref="E22:M27" name="範囲13"/>
  </protectedRanges>
  <mergeCells count="23">
    <mergeCell ref="E20:M20"/>
    <mergeCell ref="E2:F2"/>
    <mergeCell ref="E3:M3"/>
    <mergeCell ref="G2:M2"/>
    <mergeCell ref="E18:M18"/>
    <mergeCell ref="E13:M13"/>
    <mergeCell ref="E17:M17"/>
    <mergeCell ref="A35:E35"/>
    <mergeCell ref="E4:M4"/>
    <mergeCell ref="E8:M8"/>
    <mergeCell ref="E9:M9"/>
    <mergeCell ref="E10:M10"/>
    <mergeCell ref="E11:M11"/>
    <mergeCell ref="E12:M12"/>
    <mergeCell ref="E14:M14"/>
    <mergeCell ref="E19:M19"/>
    <mergeCell ref="E22:M22"/>
    <mergeCell ref="A34:E34"/>
    <mergeCell ref="E25:M25"/>
    <mergeCell ref="A33:E33"/>
    <mergeCell ref="E26:M26"/>
    <mergeCell ref="E27:M27"/>
    <mergeCell ref="E23:M23"/>
  </mergeCells>
  <phoneticPr fontId="3"/>
  <pageMargins left="0.59055118110236227" right="0.39370078740157483" top="0.98425196850393704" bottom="0.98425196850393704" header="0.51181102362204722" footer="0.5118110236220472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21"/>
  <sheetViews>
    <sheetView workbookViewId="0"/>
  </sheetViews>
  <sheetFormatPr defaultRowHeight="38.25" customHeight="1"/>
  <cols>
    <col min="1" max="1" width="13.5" style="26" customWidth="1"/>
    <col min="2" max="2" width="22.875" style="26" customWidth="1"/>
    <col min="3" max="3" width="9.625" style="26" customWidth="1"/>
    <col min="4" max="4" width="4.625" style="26" customWidth="1"/>
    <col min="5" max="5" width="12.75" style="26" customWidth="1"/>
    <col min="6" max="6" width="19.5" style="26" customWidth="1"/>
    <col min="7" max="16384" width="9" style="26"/>
  </cols>
  <sheetData>
    <row r="1" spans="1:6" ht="38.25" customHeight="1">
      <c r="B1" s="24" t="s">
        <v>90</v>
      </c>
      <c r="C1" s="169">
        <f>②予算書!D1</f>
        <v>3</v>
      </c>
      <c r="D1" s="20" t="s">
        <v>77</v>
      </c>
    </row>
    <row r="2" spans="1:6" ht="27" customHeight="1">
      <c r="B2" s="24"/>
      <c r="D2" s="20"/>
    </row>
    <row r="3" spans="1:6" ht="27" customHeight="1">
      <c r="B3" s="24"/>
      <c r="C3" s="61" t="s">
        <v>47</v>
      </c>
      <c r="D3" s="686" t="e">
        <f>①報告書!E2</f>
        <v>#REF!</v>
      </c>
      <c r="E3" s="687"/>
      <c r="F3" s="688"/>
    </row>
    <row r="4" spans="1:6" ht="27" customHeight="1"/>
    <row r="5" spans="1:6" ht="38.25" customHeight="1">
      <c r="A5" s="31" t="s">
        <v>74</v>
      </c>
      <c r="B5" s="31" t="s">
        <v>71</v>
      </c>
      <c r="C5" s="685" t="s">
        <v>72</v>
      </c>
      <c r="D5" s="685"/>
      <c r="E5" s="685"/>
      <c r="F5" s="31" t="s">
        <v>73</v>
      </c>
    </row>
    <row r="6" spans="1:6" ht="38.25" customHeight="1">
      <c r="A6" s="31"/>
      <c r="B6" s="31"/>
      <c r="C6" s="32"/>
      <c r="D6" s="27" t="s">
        <v>76</v>
      </c>
      <c r="E6" s="33"/>
      <c r="F6" s="31"/>
    </row>
    <row r="7" spans="1:6" ht="38.25" customHeight="1">
      <c r="A7" s="31"/>
      <c r="B7" s="31"/>
      <c r="C7" s="32"/>
      <c r="D7" s="27" t="s">
        <v>76</v>
      </c>
      <c r="E7" s="33"/>
      <c r="F7" s="31"/>
    </row>
    <row r="8" spans="1:6" ht="38.25" customHeight="1">
      <c r="A8" s="31"/>
      <c r="B8" s="31"/>
      <c r="C8" s="32"/>
      <c r="D8" s="27" t="s">
        <v>76</v>
      </c>
      <c r="E8" s="33"/>
      <c r="F8" s="31"/>
    </row>
    <row r="9" spans="1:6" ht="38.25" customHeight="1">
      <c r="A9" s="31"/>
      <c r="B9" s="31"/>
      <c r="C9" s="32"/>
      <c r="D9" s="27" t="s">
        <v>76</v>
      </c>
      <c r="E9" s="33"/>
      <c r="F9" s="31"/>
    </row>
    <row r="10" spans="1:6" ht="38.25" customHeight="1">
      <c r="A10" s="31"/>
      <c r="B10" s="31"/>
      <c r="C10" s="32"/>
      <c r="D10" s="27" t="s">
        <v>76</v>
      </c>
      <c r="E10" s="33"/>
      <c r="F10" s="31"/>
    </row>
    <row r="11" spans="1:6" ht="38.25" customHeight="1">
      <c r="A11" s="31"/>
      <c r="B11" s="31"/>
      <c r="C11" s="32"/>
      <c r="D11" s="27" t="s">
        <v>76</v>
      </c>
      <c r="E11" s="33"/>
      <c r="F11" s="31"/>
    </row>
    <row r="12" spans="1:6" ht="38.25" customHeight="1">
      <c r="A12" s="31"/>
      <c r="B12" s="31"/>
      <c r="C12" s="32"/>
      <c r="D12" s="27" t="s">
        <v>76</v>
      </c>
      <c r="E12" s="33"/>
      <c r="F12" s="31"/>
    </row>
    <row r="13" spans="1:6" ht="38.25" customHeight="1">
      <c r="A13" s="31"/>
      <c r="B13" s="31"/>
      <c r="C13" s="32"/>
      <c r="D13" s="27" t="s">
        <v>76</v>
      </c>
      <c r="E13" s="33"/>
      <c r="F13" s="31"/>
    </row>
    <row r="14" spans="1:6" ht="38.25" customHeight="1">
      <c r="A14" s="31"/>
      <c r="B14" s="31"/>
      <c r="C14" s="32"/>
      <c r="D14" s="27" t="s">
        <v>76</v>
      </c>
      <c r="E14" s="33"/>
      <c r="F14" s="31"/>
    </row>
    <row r="15" spans="1:6" ht="38.25" customHeight="1">
      <c r="A15" s="31"/>
      <c r="B15" s="31"/>
      <c r="C15" s="32"/>
      <c r="D15" s="27" t="s">
        <v>76</v>
      </c>
      <c r="E15" s="33"/>
      <c r="F15" s="31"/>
    </row>
    <row r="16" spans="1:6" ht="38.25" customHeight="1">
      <c r="A16" s="31"/>
      <c r="B16" s="31"/>
      <c r="C16" s="32"/>
      <c r="D16" s="27" t="s">
        <v>76</v>
      </c>
      <c r="E16" s="33"/>
      <c r="F16" s="31"/>
    </row>
    <row r="17" spans="1:6" ht="38.25" customHeight="1">
      <c r="A17" s="31"/>
      <c r="B17" s="31"/>
      <c r="C17" s="32"/>
      <c r="D17" s="27" t="s">
        <v>76</v>
      </c>
      <c r="E17" s="33"/>
      <c r="F17" s="31"/>
    </row>
    <row r="18" spans="1:6" ht="38.25" customHeight="1">
      <c r="A18" s="31"/>
      <c r="B18" s="31"/>
      <c r="C18" s="32"/>
      <c r="D18" s="27" t="s">
        <v>76</v>
      </c>
      <c r="E18" s="33"/>
      <c r="F18" s="31"/>
    </row>
    <row r="19" spans="1:6" ht="38.25" customHeight="1">
      <c r="A19" s="31"/>
      <c r="B19" s="31"/>
      <c r="C19" s="32"/>
      <c r="D19" s="27" t="s">
        <v>76</v>
      </c>
      <c r="E19" s="33"/>
      <c r="F19" s="31"/>
    </row>
    <row r="20" spans="1:6" ht="38.25" customHeight="1">
      <c r="A20" s="31"/>
      <c r="B20" s="31"/>
      <c r="C20" s="32"/>
      <c r="D20" s="27" t="s">
        <v>76</v>
      </c>
      <c r="E20" s="33"/>
      <c r="F20" s="31"/>
    </row>
    <row r="21" spans="1:6" ht="38.25" customHeight="1">
      <c r="A21" s="31"/>
      <c r="B21" s="31"/>
      <c r="C21" s="32"/>
      <c r="D21" s="27" t="s">
        <v>76</v>
      </c>
      <c r="E21" s="33"/>
      <c r="F21" s="31"/>
    </row>
  </sheetData>
  <protectedRanges>
    <protectedRange sqref="E6:F21" name="範囲2"/>
    <protectedRange sqref="A6:C21" name="範囲1"/>
  </protectedRanges>
  <mergeCells count="2">
    <mergeCell ref="C5:E5"/>
    <mergeCell ref="D3:F3"/>
  </mergeCells>
  <phoneticPr fontId="3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Q156"/>
  <sheetViews>
    <sheetView workbookViewId="0"/>
  </sheetViews>
  <sheetFormatPr defaultRowHeight="20.25" customHeight="1"/>
  <cols>
    <col min="1" max="1" width="5" style="17" customWidth="1"/>
    <col min="2" max="2" width="13.875" style="17" customWidth="1"/>
    <col min="3" max="3" width="4.25" style="17" customWidth="1"/>
    <col min="4" max="4" width="10.375" style="17" customWidth="1"/>
    <col min="5" max="5" width="5.375" style="22" customWidth="1"/>
    <col min="6" max="6" width="7.875" style="17" customWidth="1"/>
    <col min="7" max="8" width="7" style="17" customWidth="1"/>
    <col min="9" max="9" width="8.875" style="17" customWidth="1"/>
    <col min="10" max="10" width="5.875" style="17" customWidth="1"/>
    <col min="11" max="11" width="2.375" style="17" customWidth="1"/>
    <col min="12" max="16384" width="9" style="17"/>
  </cols>
  <sheetData>
    <row r="1" spans="1:17" ht="20.25" customHeight="1">
      <c r="D1" s="24" t="s">
        <v>90</v>
      </c>
      <c r="E1" s="169">
        <f>③役員名簿!C1</f>
        <v>3</v>
      </c>
      <c r="F1" s="689" t="s">
        <v>50</v>
      </c>
      <c r="G1" s="689"/>
      <c r="H1" s="689"/>
    </row>
    <row r="2" spans="1:17" ht="20.25" customHeight="1" thickBot="1">
      <c r="F2" s="692" t="s">
        <v>47</v>
      </c>
      <c r="G2" s="693"/>
      <c r="H2" s="686" t="e">
        <f>①報告書!E2</f>
        <v>#REF!</v>
      </c>
      <c r="I2" s="687"/>
      <c r="J2" s="687"/>
      <c r="K2" s="687"/>
      <c r="L2" s="688"/>
    </row>
    <row r="3" spans="1:17" ht="20.25" customHeight="1" thickBot="1">
      <c r="N3" s="64" t="s">
        <v>64</v>
      </c>
      <c r="O3" s="74">
        <f>COUNTA(D10:D149)</f>
        <v>0</v>
      </c>
      <c r="P3" s="79" t="s">
        <v>89</v>
      </c>
      <c r="Q3" s="65" t="e">
        <f ca="1">SUM(E10:E15)/O3</f>
        <v>#DIV/0!</v>
      </c>
    </row>
    <row r="4" spans="1:17" ht="20.25" customHeight="1" thickBot="1">
      <c r="A4" s="18"/>
      <c r="B4" s="18" t="s">
        <v>58</v>
      </c>
      <c r="C4" s="690" t="s">
        <v>60</v>
      </c>
      <c r="D4" s="690"/>
      <c r="E4" s="691" t="s">
        <v>61</v>
      </c>
      <c r="F4" s="691"/>
      <c r="G4" s="690" t="s">
        <v>67</v>
      </c>
      <c r="H4" s="690"/>
      <c r="J4" s="690" t="s">
        <v>84</v>
      </c>
      <c r="K4" s="690"/>
      <c r="L4" s="690"/>
      <c r="N4" s="66" t="s">
        <v>62</v>
      </c>
      <c r="O4" s="75">
        <f>COUNTIF(C10:C149,"男")</f>
        <v>0</v>
      </c>
      <c r="P4" s="80" t="s">
        <v>63</v>
      </c>
      <c r="Q4" s="67">
        <f>COUNTIF(C10:C149,"女")</f>
        <v>0</v>
      </c>
    </row>
    <row r="5" spans="1:17" ht="20.25" customHeight="1" thickTop="1">
      <c r="A5" s="18" t="s">
        <v>51</v>
      </c>
      <c r="B5" s="18">
        <f ca="1">O5</f>
        <v>0</v>
      </c>
      <c r="C5" s="690">
        <f ca="1">O6</f>
        <v>0</v>
      </c>
      <c r="D5" s="690"/>
      <c r="E5" s="691">
        <f ca="1">O7</f>
        <v>0</v>
      </c>
      <c r="F5" s="691"/>
      <c r="G5" s="690">
        <f ca="1">SUM(B5:F5)</f>
        <v>0</v>
      </c>
      <c r="H5" s="690"/>
      <c r="J5" s="690"/>
      <c r="K5" s="690"/>
      <c r="L5" s="63" t="s">
        <v>85</v>
      </c>
      <c r="N5" s="68" t="s">
        <v>86</v>
      </c>
      <c r="O5" s="76">
        <f ca="1">SUMPRODUCT(($C$10:$C$149="男")*($E$10:$E$149&gt;=18)*($E$10:$E$149&lt;70))</f>
        <v>0</v>
      </c>
      <c r="P5" s="81" t="s">
        <v>65</v>
      </c>
      <c r="Q5" s="69">
        <f ca="1">SUMPRODUCT(($C$10:$C$149="女")*($E$10:$E$149&gt;=18)*($E$10:$E$149&lt;70))</f>
        <v>0</v>
      </c>
    </row>
    <row r="6" spans="1:17" ht="20.25" customHeight="1">
      <c r="A6" s="18" t="s">
        <v>52</v>
      </c>
      <c r="B6" s="18">
        <f ca="1">Q5</f>
        <v>0</v>
      </c>
      <c r="C6" s="690">
        <f ca="1">Q6</f>
        <v>0</v>
      </c>
      <c r="D6" s="690"/>
      <c r="E6" s="691">
        <f ca="1">Q7</f>
        <v>0</v>
      </c>
      <c r="F6" s="691"/>
      <c r="G6" s="690">
        <f ca="1">SUM(B6:F6)</f>
        <v>0</v>
      </c>
      <c r="H6" s="690"/>
      <c r="N6" s="70" t="s">
        <v>87</v>
      </c>
      <c r="O6" s="77">
        <f ca="1">SUMPRODUCT(($C$10:$C$149="男")*($E$10:$E$149&gt;=70)*($E$10:$E$149&lt;80))</f>
        <v>0</v>
      </c>
      <c r="P6" s="82" t="s">
        <v>87</v>
      </c>
      <c r="Q6" s="71">
        <f ca="1">SUMPRODUCT(($C$10:$C$149="女")*($E$10:$E$149&gt;=70)*($E$10:$E$149&lt;80))</f>
        <v>0</v>
      </c>
    </row>
    <row r="7" spans="1:17" ht="20.25" customHeight="1" thickBot="1">
      <c r="A7" s="18" t="s">
        <v>66</v>
      </c>
      <c r="B7" s="18">
        <f ca="1">SUM(B5:B6)</f>
        <v>0</v>
      </c>
      <c r="C7" s="690">
        <f ca="1">SUM(C5:D6)</f>
        <v>0</v>
      </c>
      <c r="D7" s="690"/>
      <c r="E7" s="691">
        <f ca="1">SUM(E5:F6)</f>
        <v>0</v>
      </c>
      <c r="F7" s="691"/>
      <c r="G7" s="690"/>
      <c r="H7" s="690"/>
      <c r="N7" s="72" t="s">
        <v>88</v>
      </c>
      <c r="O7" s="78">
        <f ca="1">SUMPRODUCT(($C$10:$C$149="男")*($E$10:$E$149&gt;=80)*($E$10:$E$149&lt;120))</f>
        <v>0</v>
      </c>
      <c r="P7" s="83" t="s">
        <v>88</v>
      </c>
      <c r="Q7" s="73">
        <f ca="1">SUMPRODUCT(($C$10:$C$149="女")*($E$10:$E$149&gt;=80)*($E$10:$E$149&lt;120))</f>
        <v>0</v>
      </c>
    </row>
    <row r="9" spans="1:17" ht="20.25" customHeight="1">
      <c r="A9" s="18" t="s">
        <v>53</v>
      </c>
      <c r="B9" s="18" t="s">
        <v>54</v>
      </c>
      <c r="C9" s="18" t="s">
        <v>59</v>
      </c>
      <c r="D9" s="18" t="s">
        <v>55</v>
      </c>
      <c r="E9" s="23" t="s">
        <v>56</v>
      </c>
      <c r="F9" s="690" t="s">
        <v>75</v>
      </c>
      <c r="G9" s="690"/>
      <c r="H9" s="690"/>
      <c r="I9" s="690"/>
      <c r="J9" s="690" t="s">
        <v>72</v>
      </c>
      <c r="K9" s="690"/>
      <c r="L9" s="690"/>
    </row>
    <row r="10" spans="1:17" ht="20.25" customHeight="1">
      <c r="A10" s="18">
        <v>1</v>
      </c>
      <c r="B10" s="18"/>
      <c r="C10" s="18"/>
      <c r="D10" s="19"/>
      <c r="E10" s="23" t="str">
        <f ca="1">IF(ISBLANK(D10)," ",DATEDIF(D10,DATE(YEAR(TODAY()),4,1),"Y"))</f>
        <v xml:space="preserve"> </v>
      </c>
      <c r="F10" s="694"/>
      <c r="G10" s="695"/>
      <c r="H10" s="695"/>
      <c r="I10" s="696"/>
      <c r="J10" s="35"/>
      <c r="K10" s="36" t="s">
        <v>57</v>
      </c>
      <c r="L10" s="37"/>
      <c r="N10" s="17" t="str">
        <f ca="1">C10&amp;E10</f>
        <v xml:space="preserve"> </v>
      </c>
    </row>
    <row r="11" spans="1:17" ht="20.25" customHeight="1">
      <c r="A11" s="18">
        <v>2</v>
      </c>
      <c r="B11" s="18"/>
      <c r="C11" s="18"/>
      <c r="D11" s="19"/>
      <c r="E11" s="23" t="str">
        <f t="shared" ref="E11:E74" ca="1" si="0">IF(ISBLANK(D11)," ",DATEDIF(D11,DATE(YEAR(TODAY()),4,1),"Y"))</f>
        <v xml:space="preserve"> </v>
      </c>
      <c r="F11" s="694"/>
      <c r="G11" s="695"/>
      <c r="H11" s="695"/>
      <c r="I11" s="696"/>
      <c r="J11" s="35"/>
      <c r="K11" s="36" t="s">
        <v>57</v>
      </c>
      <c r="L11" s="37"/>
      <c r="N11" s="25" t="str">
        <f t="shared" ref="N11:N74" ca="1" si="1">C11&amp;E11</f>
        <v xml:space="preserve"> </v>
      </c>
    </row>
    <row r="12" spans="1:17" ht="20.25" customHeight="1">
      <c r="A12" s="18">
        <v>3</v>
      </c>
      <c r="B12" s="18"/>
      <c r="C12" s="18"/>
      <c r="D12" s="19"/>
      <c r="E12" s="23" t="str">
        <f t="shared" ca="1" si="0"/>
        <v xml:space="preserve"> </v>
      </c>
      <c r="F12" s="694"/>
      <c r="G12" s="695"/>
      <c r="H12" s="695"/>
      <c r="I12" s="696"/>
      <c r="J12" s="35"/>
      <c r="K12" s="36" t="s">
        <v>57</v>
      </c>
      <c r="L12" s="37"/>
      <c r="N12" s="17" t="str">
        <f t="shared" ca="1" si="1"/>
        <v xml:space="preserve"> </v>
      </c>
    </row>
    <row r="13" spans="1:17" ht="20.25" customHeight="1">
      <c r="A13" s="18">
        <v>4</v>
      </c>
      <c r="B13" s="18"/>
      <c r="C13" s="18"/>
      <c r="D13" s="19"/>
      <c r="E13" s="23" t="str">
        <f t="shared" ca="1" si="0"/>
        <v xml:space="preserve"> </v>
      </c>
      <c r="F13" s="694"/>
      <c r="G13" s="695"/>
      <c r="H13" s="695"/>
      <c r="I13" s="696"/>
      <c r="J13" s="35"/>
      <c r="K13" s="36" t="s">
        <v>57</v>
      </c>
      <c r="L13" s="37"/>
      <c r="N13" s="25" t="str">
        <f t="shared" ca="1" si="1"/>
        <v xml:space="preserve"> </v>
      </c>
    </row>
    <row r="14" spans="1:17" ht="20.25" customHeight="1">
      <c r="A14" s="18">
        <v>5</v>
      </c>
      <c r="B14" s="18"/>
      <c r="C14" s="18"/>
      <c r="D14" s="19"/>
      <c r="E14" s="23" t="str">
        <f t="shared" ca="1" si="0"/>
        <v xml:space="preserve"> </v>
      </c>
      <c r="F14" s="694"/>
      <c r="G14" s="695"/>
      <c r="H14" s="695"/>
      <c r="I14" s="696"/>
      <c r="J14" s="35"/>
      <c r="K14" s="36" t="s">
        <v>57</v>
      </c>
      <c r="L14" s="37"/>
      <c r="N14" s="25" t="str">
        <f t="shared" ca="1" si="1"/>
        <v xml:space="preserve"> </v>
      </c>
    </row>
    <row r="15" spans="1:17" ht="20.25" customHeight="1">
      <c r="A15" s="18">
        <v>6</v>
      </c>
      <c r="B15" s="18"/>
      <c r="C15" s="18"/>
      <c r="D15" s="19"/>
      <c r="E15" s="23" t="str">
        <f t="shared" ca="1" si="0"/>
        <v xml:space="preserve"> </v>
      </c>
      <c r="F15" s="694"/>
      <c r="G15" s="695"/>
      <c r="H15" s="695"/>
      <c r="I15" s="696"/>
      <c r="J15" s="35"/>
      <c r="K15" s="36" t="s">
        <v>57</v>
      </c>
      <c r="L15" s="37"/>
      <c r="N15" s="17" t="str">
        <f t="shared" ca="1" si="1"/>
        <v xml:space="preserve"> </v>
      </c>
    </row>
    <row r="16" spans="1:17" ht="20.25" customHeight="1">
      <c r="A16" s="18">
        <v>7</v>
      </c>
      <c r="B16" s="18"/>
      <c r="C16" s="18"/>
      <c r="D16" s="19"/>
      <c r="E16" s="23" t="str">
        <f t="shared" ca="1" si="0"/>
        <v xml:space="preserve"> </v>
      </c>
      <c r="F16" s="694"/>
      <c r="G16" s="695"/>
      <c r="H16" s="695"/>
      <c r="I16" s="696"/>
      <c r="J16" s="35"/>
      <c r="K16" s="36" t="s">
        <v>57</v>
      </c>
      <c r="L16" s="37"/>
      <c r="N16" s="25" t="str">
        <f t="shared" ca="1" si="1"/>
        <v xml:space="preserve"> </v>
      </c>
    </row>
    <row r="17" spans="1:14" ht="20.25" customHeight="1">
      <c r="A17" s="18">
        <v>8</v>
      </c>
      <c r="B17" s="18"/>
      <c r="C17" s="18"/>
      <c r="D17" s="19"/>
      <c r="E17" s="23" t="str">
        <f t="shared" ca="1" si="0"/>
        <v xml:space="preserve"> </v>
      </c>
      <c r="F17" s="694"/>
      <c r="G17" s="695"/>
      <c r="H17" s="695"/>
      <c r="I17" s="696"/>
      <c r="J17" s="35"/>
      <c r="K17" s="36" t="s">
        <v>57</v>
      </c>
      <c r="L17" s="37"/>
      <c r="N17" s="25" t="str">
        <f t="shared" ca="1" si="1"/>
        <v xml:space="preserve"> </v>
      </c>
    </row>
    <row r="18" spans="1:14" ht="20.25" customHeight="1">
      <c r="A18" s="18">
        <v>9</v>
      </c>
      <c r="B18" s="18"/>
      <c r="C18" s="18"/>
      <c r="D18" s="19"/>
      <c r="E18" s="23" t="str">
        <f t="shared" ca="1" si="0"/>
        <v xml:space="preserve"> </v>
      </c>
      <c r="F18" s="694"/>
      <c r="G18" s="695"/>
      <c r="H18" s="695"/>
      <c r="I18" s="696"/>
      <c r="J18" s="35"/>
      <c r="K18" s="36" t="s">
        <v>57</v>
      </c>
      <c r="L18" s="37"/>
      <c r="N18" s="17" t="str">
        <f t="shared" ca="1" si="1"/>
        <v xml:space="preserve"> </v>
      </c>
    </row>
    <row r="19" spans="1:14" ht="20.25" customHeight="1">
      <c r="A19" s="18">
        <v>10</v>
      </c>
      <c r="B19" s="18"/>
      <c r="C19" s="18"/>
      <c r="D19" s="19"/>
      <c r="E19" s="23" t="str">
        <f t="shared" ca="1" si="0"/>
        <v xml:space="preserve"> </v>
      </c>
      <c r="F19" s="694"/>
      <c r="G19" s="695"/>
      <c r="H19" s="695"/>
      <c r="I19" s="696"/>
      <c r="J19" s="35"/>
      <c r="K19" s="36" t="s">
        <v>57</v>
      </c>
      <c r="L19" s="37"/>
      <c r="N19" s="17" t="str">
        <f t="shared" ca="1" si="1"/>
        <v xml:space="preserve"> </v>
      </c>
    </row>
    <row r="20" spans="1:14" ht="20.25" customHeight="1">
      <c r="A20" s="18">
        <v>11</v>
      </c>
      <c r="B20" s="18"/>
      <c r="C20" s="18"/>
      <c r="D20" s="19"/>
      <c r="E20" s="23" t="str">
        <f t="shared" ca="1" si="0"/>
        <v xml:space="preserve"> </v>
      </c>
      <c r="F20" s="694"/>
      <c r="G20" s="695"/>
      <c r="H20" s="695"/>
      <c r="I20" s="696"/>
      <c r="J20" s="35"/>
      <c r="K20" s="36" t="s">
        <v>57</v>
      </c>
      <c r="L20" s="37"/>
      <c r="N20" s="17" t="str">
        <f t="shared" ca="1" si="1"/>
        <v xml:space="preserve"> </v>
      </c>
    </row>
    <row r="21" spans="1:14" ht="20.25" customHeight="1">
      <c r="A21" s="18">
        <v>12</v>
      </c>
      <c r="B21" s="18"/>
      <c r="C21" s="18"/>
      <c r="D21" s="19"/>
      <c r="E21" s="23" t="str">
        <f t="shared" ca="1" si="0"/>
        <v xml:space="preserve"> </v>
      </c>
      <c r="F21" s="694"/>
      <c r="G21" s="695"/>
      <c r="H21" s="695"/>
      <c r="I21" s="696"/>
      <c r="J21" s="35"/>
      <c r="K21" s="36" t="s">
        <v>57</v>
      </c>
      <c r="L21" s="37"/>
      <c r="N21" s="17" t="str">
        <f t="shared" ca="1" si="1"/>
        <v xml:space="preserve"> </v>
      </c>
    </row>
    <row r="22" spans="1:14" ht="20.25" customHeight="1">
      <c r="A22" s="18">
        <v>13</v>
      </c>
      <c r="B22" s="18"/>
      <c r="C22" s="18"/>
      <c r="D22" s="19"/>
      <c r="E22" s="23" t="str">
        <f t="shared" ca="1" si="0"/>
        <v xml:space="preserve"> </v>
      </c>
      <c r="F22" s="694"/>
      <c r="G22" s="695"/>
      <c r="H22" s="695"/>
      <c r="I22" s="696"/>
      <c r="J22" s="35"/>
      <c r="K22" s="36" t="s">
        <v>57</v>
      </c>
      <c r="L22" s="37"/>
      <c r="N22" s="17" t="str">
        <f t="shared" ca="1" si="1"/>
        <v xml:space="preserve"> </v>
      </c>
    </row>
    <row r="23" spans="1:14" ht="20.25" customHeight="1">
      <c r="A23" s="18">
        <v>14</v>
      </c>
      <c r="B23" s="18"/>
      <c r="C23" s="18"/>
      <c r="D23" s="19"/>
      <c r="E23" s="23" t="str">
        <f t="shared" ca="1" si="0"/>
        <v xml:space="preserve"> </v>
      </c>
      <c r="F23" s="694"/>
      <c r="G23" s="695"/>
      <c r="H23" s="695"/>
      <c r="I23" s="696"/>
      <c r="J23" s="35"/>
      <c r="K23" s="36" t="s">
        <v>57</v>
      </c>
      <c r="L23" s="37"/>
      <c r="N23" s="17" t="str">
        <f t="shared" ca="1" si="1"/>
        <v xml:space="preserve"> </v>
      </c>
    </row>
    <row r="24" spans="1:14" ht="20.25" customHeight="1">
      <c r="A24" s="18">
        <v>15</v>
      </c>
      <c r="B24" s="18"/>
      <c r="C24" s="18"/>
      <c r="D24" s="19"/>
      <c r="E24" s="23" t="str">
        <f t="shared" ca="1" si="0"/>
        <v xml:space="preserve"> </v>
      </c>
      <c r="F24" s="694"/>
      <c r="G24" s="695"/>
      <c r="H24" s="695"/>
      <c r="I24" s="696"/>
      <c r="J24" s="35"/>
      <c r="K24" s="36" t="s">
        <v>57</v>
      </c>
      <c r="L24" s="37"/>
      <c r="N24" s="17" t="str">
        <f t="shared" ca="1" si="1"/>
        <v xml:space="preserve"> </v>
      </c>
    </row>
    <row r="25" spans="1:14" ht="20.25" customHeight="1">
      <c r="A25" s="18">
        <v>16</v>
      </c>
      <c r="B25" s="18"/>
      <c r="C25" s="18"/>
      <c r="D25" s="19"/>
      <c r="E25" s="23" t="str">
        <f t="shared" ca="1" si="0"/>
        <v xml:space="preserve"> </v>
      </c>
      <c r="F25" s="694"/>
      <c r="G25" s="695"/>
      <c r="H25" s="695"/>
      <c r="I25" s="696"/>
      <c r="J25" s="35"/>
      <c r="K25" s="36" t="s">
        <v>57</v>
      </c>
      <c r="L25" s="37"/>
      <c r="N25" s="17" t="str">
        <f t="shared" ca="1" si="1"/>
        <v xml:space="preserve"> </v>
      </c>
    </row>
    <row r="26" spans="1:14" ht="20.25" customHeight="1">
      <c r="A26" s="18">
        <v>17</v>
      </c>
      <c r="B26" s="18"/>
      <c r="C26" s="18"/>
      <c r="D26" s="19"/>
      <c r="E26" s="23" t="str">
        <f t="shared" ca="1" si="0"/>
        <v xml:space="preserve"> </v>
      </c>
      <c r="F26" s="694"/>
      <c r="G26" s="695"/>
      <c r="H26" s="695"/>
      <c r="I26" s="696"/>
      <c r="J26" s="35"/>
      <c r="K26" s="36" t="s">
        <v>57</v>
      </c>
      <c r="L26" s="37"/>
      <c r="N26" s="17" t="str">
        <f t="shared" ca="1" si="1"/>
        <v xml:space="preserve"> </v>
      </c>
    </row>
    <row r="27" spans="1:14" ht="20.25" customHeight="1">
      <c r="A27" s="18">
        <v>18</v>
      </c>
      <c r="B27" s="18"/>
      <c r="C27" s="18"/>
      <c r="D27" s="19"/>
      <c r="E27" s="23" t="str">
        <f t="shared" ca="1" si="0"/>
        <v xml:space="preserve"> </v>
      </c>
      <c r="F27" s="694"/>
      <c r="G27" s="695"/>
      <c r="H27" s="695"/>
      <c r="I27" s="696"/>
      <c r="J27" s="35"/>
      <c r="K27" s="36" t="s">
        <v>57</v>
      </c>
      <c r="L27" s="37"/>
      <c r="N27" s="17" t="str">
        <f t="shared" ca="1" si="1"/>
        <v xml:space="preserve"> </v>
      </c>
    </row>
    <row r="28" spans="1:14" ht="20.25" customHeight="1">
      <c r="A28" s="18">
        <v>19</v>
      </c>
      <c r="B28" s="18"/>
      <c r="C28" s="18"/>
      <c r="D28" s="19"/>
      <c r="E28" s="23" t="str">
        <f t="shared" ca="1" si="0"/>
        <v xml:space="preserve"> </v>
      </c>
      <c r="F28" s="694"/>
      <c r="G28" s="695"/>
      <c r="H28" s="695"/>
      <c r="I28" s="696"/>
      <c r="J28" s="35"/>
      <c r="K28" s="36" t="s">
        <v>57</v>
      </c>
      <c r="L28" s="37"/>
      <c r="N28" s="17" t="str">
        <f t="shared" ca="1" si="1"/>
        <v xml:space="preserve"> </v>
      </c>
    </row>
    <row r="29" spans="1:14" ht="20.25" customHeight="1">
      <c r="A29" s="18">
        <v>20</v>
      </c>
      <c r="B29" s="18"/>
      <c r="C29" s="18"/>
      <c r="D29" s="19"/>
      <c r="E29" s="23" t="str">
        <f t="shared" ca="1" si="0"/>
        <v xml:space="preserve"> </v>
      </c>
      <c r="F29" s="694"/>
      <c r="G29" s="695"/>
      <c r="H29" s="695"/>
      <c r="I29" s="696"/>
      <c r="J29" s="35"/>
      <c r="K29" s="36" t="s">
        <v>57</v>
      </c>
      <c r="L29" s="37"/>
      <c r="N29" s="17" t="str">
        <f t="shared" ca="1" si="1"/>
        <v xml:space="preserve"> </v>
      </c>
    </row>
    <row r="30" spans="1:14" ht="20.25" customHeight="1">
      <c r="A30" s="18">
        <v>21</v>
      </c>
      <c r="B30" s="18"/>
      <c r="C30" s="18"/>
      <c r="D30" s="19"/>
      <c r="E30" s="23" t="str">
        <f t="shared" ca="1" si="0"/>
        <v xml:space="preserve"> </v>
      </c>
      <c r="F30" s="694"/>
      <c r="G30" s="695"/>
      <c r="H30" s="695"/>
      <c r="I30" s="696"/>
      <c r="J30" s="35"/>
      <c r="K30" s="36" t="s">
        <v>57</v>
      </c>
      <c r="L30" s="37"/>
      <c r="N30" s="17" t="str">
        <f t="shared" ca="1" si="1"/>
        <v xml:space="preserve"> </v>
      </c>
    </row>
    <row r="31" spans="1:14" ht="20.25" customHeight="1">
      <c r="A31" s="18">
        <v>22</v>
      </c>
      <c r="B31" s="18"/>
      <c r="C31" s="18"/>
      <c r="D31" s="19"/>
      <c r="E31" s="23" t="str">
        <f t="shared" ca="1" si="0"/>
        <v xml:space="preserve"> </v>
      </c>
      <c r="F31" s="694"/>
      <c r="G31" s="695"/>
      <c r="H31" s="695"/>
      <c r="I31" s="696"/>
      <c r="J31" s="35"/>
      <c r="K31" s="36" t="s">
        <v>57</v>
      </c>
      <c r="L31" s="37"/>
      <c r="N31" s="17" t="str">
        <f t="shared" ca="1" si="1"/>
        <v xml:space="preserve"> </v>
      </c>
    </row>
    <row r="32" spans="1:14" ht="20.25" customHeight="1">
      <c r="A32" s="18">
        <v>23</v>
      </c>
      <c r="B32" s="18"/>
      <c r="C32" s="18"/>
      <c r="D32" s="19"/>
      <c r="E32" s="23" t="str">
        <f t="shared" ca="1" si="0"/>
        <v xml:space="preserve"> </v>
      </c>
      <c r="F32" s="694"/>
      <c r="G32" s="695"/>
      <c r="H32" s="695"/>
      <c r="I32" s="696"/>
      <c r="J32" s="35"/>
      <c r="K32" s="36" t="s">
        <v>57</v>
      </c>
      <c r="L32" s="37"/>
      <c r="N32" s="17" t="str">
        <f t="shared" ca="1" si="1"/>
        <v xml:space="preserve"> </v>
      </c>
    </row>
    <row r="33" spans="1:14" ht="20.25" customHeight="1">
      <c r="A33" s="18">
        <v>24</v>
      </c>
      <c r="B33" s="18"/>
      <c r="C33" s="18"/>
      <c r="D33" s="19"/>
      <c r="E33" s="23" t="str">
        <f t="shared" ca="1" si="0"/>
        <v xml:space="preserve"> </v>
      </c>
      <c r="F33" s="694"/>
      <c r="G33" s="695"/>
      <c r="H33" s="695"/>
      <c r="I33" s="696"/>
      <c r="J33" s="35"/>
      <c r="K33" s="36" t="s">
        <v>57</v>
      </c>
      <c r="L33" s="37"/>
      <c r="N33" s="17" t="str">
        <f t="shared" ca="1" si="1"/>
        <v xml:space="preserve"> </v>
      </c>
    </row>
    <row r="34" spans="1:14" ht="20.25" customHeight="1">
      <c r="A34" s="18">
        <v>25</v>
      </c>
      <c r="B34" s="18"/>
      <c r="C34" s="18"/>
      <c r="D34" s="19"/>
      <c r="E34" s="23" t="str">
        <f t="shared" ca="1" si="0"/>
        <v xml:space="preserve"> </v>
      </c>
      <c r="F34" s="694"/>
      <c r="G34" s="695"/>
      <c r="H34" s="695"/>
      <c r="I34" s="696"/>
      <c r="J34" s="35"/>
      <c r="K34" s="36" t="s">
        <v>57</v>
      </c>
      <c r="L34" s="37"/>
      <c r="N34" s="17" t="str">
        <f t="shared" ca="1" si="1"/>
        <v xml:space="preserve"> </v>
      </c>
    </row>
    <row r="35" spans="1:14" ht="20.25" customHeight="1">
      <c r="A35" s="18">
        <v>26</v>
      </c>
      <c r="B35" s="18"/>
      <c r="C35" s="18"/>
      <c r="D35" s="19"/>
      <c r="E35" s="23" t="str">
        <f t="shared" ca="1" si="0"/>
        <v xml:space="preserve"> </v>
      </c>
      <c r="F35" s="694"/>
      <c r="G35" s="695"/>
      <c r="H35" s="695"/>
      <c r="I35" s="696"/>
      <c r="J35" s="35"/>
      <c r="K35" s="36" t="s">
        <v>57</v>
      </c>
      <c r="L35" s="37"/>
      <c r="N35" s="17" t="str">
        <f t="shared" ca="1" si="1"/>
        <v xml:space="preserve"> </v>
      </c>
    </row>
    <row r="36" spans="1:14" ht="20.25" customHeight="1">
      <c r="A36" s="18">
        <v>27</v>
      </c>
      <c r="B36" s="18"/>
      <c r="C36" s="18"/>
      <c r="D36" s="19"/>
      <c r="E36" s="23" t="str">
        <f t="shared" ca="1" si="0"/>
        <v xml:space="preserve"> </v>
      </c>
      <c r="F36" s="694"/>
      <c r="G36" s="695"/>
      <c r="H36" s="695"/>
      <c r="I36" s="696"/>
      <c r="J36" s="35"/>
      <c r="K36" s="36" t="s">
        <v>57</v>
      </c>
      <c r="L36" s="37"/>
      <c r="N36" s="17" t="str">
        <f t="shared" ca="1" si="1"/>
        <v xml:space="preserve"> </v>
      </c>
    </row>
    <row r="37" spans="1:14" ht="20.25" customHeight="1">
      <c r="A37" s="18">
        <v>28</v>
      </c>
      <c r="B37" s="18"/>
      <c r="C37" s="18"/>
      <c r="D37" s="19"/>
      <c r="E37" s="23" t="str">
        <f t="shared" ca="1" si="0"/>
        <v xml:space="preserve"> </v>
      </c>
      <c r="F37" s="694"/>
      <c r="G37" s="695"/>
      <c r="H37" s="695"/>
      <c r="I37" s="696"/>
      <c r="J37" s="35"/>
      <c r="K37" s="36" t="s">
        <v>57</v>
      </c>
      <c r="L37" s="37"/>
      <c r="N37" s="17" t="str">
        <f t="shared" ca="1" si="1"/>
        <v xml:space="preserve"> </v>
      </c>
    </row>
    <row r="38" spans="1:14" ht="20.25" customHeight="1">
      <c r="A38" s="18">
        <v>29</v>
      </c>
      <c r="B38" s="18"/>
      <c r="C38" s="18"/>
      <c r="D38" s="19"/>
      <c r="E38" s="23" t="str">
        <f t="shared" ca="1" si="0"/>
        <v xml:space="preserve"> </v>
      </c>
      <c r="F38" s="694"/>
      <c r="G38" s="695"/>
      <c r="H38" s="695"/>
      <c r="I38" s="696"/>
      <c r="J38" s="35"/>
      <c r="K38" s="36" t="s">
        <v>57</v>
      </c>
      <c r="L38" s="37"/>
      <c r="N38" s="17" t="str">
        <f t="shared" ca="1" si="1"/>
        <v xml:space="preserve"> </v>
      </c>
    </row>
    <row r="39" spans="1:14" ht="20.25" customHeight="1">
      <c r="A39" s="18">
        <v>30</v>
      </c>
      <c r="B39" s="18"/>
      <c r="C39" s="18"/>
      <c r="D39" s="19"/>
      <c r="E39" s="23" t="str">
        <f t="shared" ca="1" si="0"/>
        <v xml:space="preserve"> </v>
      </c>
      <c r="F39" s="694"/>
      <c r="G39" s="695"/>
      <c r="H39" s="695"/>
      <c r="I39" s="696"/>
      <c r="J39" s="35"/>
      <c r="K39" s="36" t="s">
        <v>57</v>
      </c>
      <c r="L39" s="37"/>
      <c r="N39" s="17" t="str">
        <f t="shared" ca="1" si="1"/>
        <v xml:space="preserve"> </v>
      </c>
    </row>
    <row r="40" spans="1:14" ht="20.25" customHeight="1">
      <c r="A40" s="18">
        <v>31</v>
      </c>
      <c r="B40" s="18"/>
      <c r="C40" s="18"/>
      <c r="D40" s="19"/>
      <c r="E40" s="23" t="str">
        <f t="shared" ca="1" si="0"/>
        <v xml:space="preserve"> </v>
      </c>
      <c r="F40" s="694"/>
      <c r="G40" s="695"/>
      <c r="H40" s="695"/>
      <c r="I40" s="696"/>
      <c r="J40" s="35"/>
      <c r="K40" s="36" t="s">
        <v>57</v>
      </c>
      <c r="L40" s="37"/>
      <c r="N40" s="17" t="str">
        <f t="shared" ca="1" si="1"/>
        <v xml:space="preserve"> </v>
      </c>
    </row>
    <row r="41" spans="1:14" ht="20.25" customHeight="1">
      <c r="A41" s="18">
        <v>32</v>
      </c>
      <c r="B41" s="18"/>
      <c r="C41" s="18"/>
      <c r="D41" s="19"/>
      <c r="E41" s="23" t="str">
        <f t="shared" ca="1" si="0"/>
        <v xml:space="preserve"> </v>
      </c>
      <c r="F41" s="694"/>
      <c r="G41" s="695"/>
      <c r="H41" s="695"/>
      <c r="I41" s="696"/>
      <c r="J41" s="35"/>
      <c r="K41" s="36" t="s">
        <v>57</v>
      </c>
      <c r="L41" s="37"/>
      <c r="N41" s="17" t="str">
        <f t="shared" ca="1" si="1"/>
        <v xml:space="preserve"> </v>
      </c>
    </row>
    <row r="42" spans="1:14" ht="20.25" customHeight="1">
      <c r="A42" s="18">
        <v>33</v>
      </c>
      <c r="B42" s="18"/>
      <c r="C42" s="18"/>
      <c r="D42" s="19"/>
      <c r="E42" s="23" t="str">
        <f t="shared" ca="1" si="0"/>
        <v xml:space="preserve"> </v>
      </c>
      <c r="F42" s="694"/>
      <c r="G42" s="695"/>
      <c r="H42" s="695"/>
      <c r="I42" s="696"/>
      <c r="J42" s="35"/>
      <c r="K42" s="36" t="s">
        <v>57</v>
      </c>
      <c r="L42" s="37"/>
      <c r="N42" s="17" t="str">
        <f t="shared" ca="1" si="1"/>
        <v xml:space="preserve"> </v>
      </c>
    </row>
    <row r="43" spans="1:14" ht="20.25" customHeight="1">
      <c r="A43" s="18">
        <v>34</v>
      </c>
      <c r="B43" s="18"/>
      <c r="C43" s="18"/>
      <c r="D43" s="19"/>
      <c r="E43" s="23" t="str">
        <f t="shared" ca="1" si="0"/>
        <v xml:space="preserve"> </v>
      </c>
      <c r="F43" s="694"/>
      <c r="G43" s="695"/>
      <c r="H43" s="695"/>
      <c r="I43" s="696"/>
      <c r="J43" s="35"/>
      <c r="K43" s="36" t="s">
        <v>57</v>
      </c>
      <c r="L43" s="37"/>
      <c r="N43" s="17" t="str">
        <f t="shared" ca="1" si="1"/>
        <v xml:space="preserve"> </v>
      </c>
    </row>
    <row r="44" spans="1:14" ht="20.25" customHeight="1">
      <c r="A44" s="18">
        <v>35</v>
      </c>
      <c r="B44" s="18"/>
      <c r="C44" s="18"/>
      <c r="D44" s="19"/>
      <c r="E44" s="23" t="str">
        <f t="shared" ca="1" si="0"/>
        <v xml:space="preserve"> </v>
      </c>
      <c r="F44" s="694"/>
      <c r="G44" s="695"/>
      <c r="H44" s="695"/>
      <c r="I44" s="696"/>
      <c r="J44" s="35"/>
      <c r="K44" s="36" t="s">
        <v>57</v>
      </c>
      <c r="L44" s="37"/>
      <c r="N44" s="17" t="str">
        <f t="shared" ca="1" si="1"/>
        <v xml:space="preserve"> </v>
      </c>
    </row>
    <row r="45" spans="1:14" ht="20.25" customHeight="1">
      <c r="A45" s="18">
        <v>36</v>
      </c>
      <c r="B45" s="18"/>
      <c r="C45" s="18"/>
      <c r="D45" s="19"/>
      <c r="E45" s="23" t="str">
        <f t="shared" ca="1" si="0"/>
        <v xml:space="preserve"> </v>
      </c>
      <c r="F45" s="694"/>
      <c r="G45" s="695"/>
      <c r="H45" s="695"/>
      <c r="I45" s="696"/>
      <c r="J45" s="35"/>
      <c r="K45" s="36" t="s">
        <v>57</v>
      </c>
      <c r="L45" s="37"/>
      <c r="N45" s="17" t="str">
        <f t="shared" ca="1" si="1"/>
        <v xml:space="preserve"> </v>
      </c>
    </row>
    <row r="46" spans="1:14" ht="20.25" customHeight="1">
      <c r="A46" s="18">
        <v>37</v>
      </c>
      <c r="B46" s="18"/>
      <c r="C46" s="18"/>
      <c r="D46" s="19"/>
      <c r="E46" s="23" t="str">
        <f t="shared" ca="1" si="0"/>
        <v xml:space="preserve"> </v>
      </c>
      <c r="F46" s="694"/>
      <c r="G46" s="695"/>
      <c r="H46" s="695"/>
      <c r="I46" s="696"/>
      <c r="J46" s="35"/>
      <c r="K46" s="36" t="s">
        <v>57</v>
      </c>
      <c r="L46" s="37"/>
      <c r="N46" s="17" t="str">
        <f t="shared" ca="1" si="1"/>
        <v xml:space="preserve"> </v>
      </c>
    </row>
    <row r="47" spans="1:14" ht="20.25" customHeight="1">
      <c r="A47" s="18">
        <v>38</v>
      </c>
      <c r="B47" s="18"/>
      <c r="C47" s="18"/>
      <c r="D47" s="19"/>
      <c r="E47" s="23" t="str">
        <f t="shared" ca="1" si="0"/>
        <v xml:space="preserve"> </v>
      </c>
      <c r="F47" s="694"/>
      <c r="G47" s="695"/>
      <c r="H47" s="695"/>
      <c r="I47" s="696"/>
      <c r="J47" s="35"/>
      <c r="K47" s="36" t="s">
        <v>57</v>
      </c>
      <c r="L47" s="37"/>
      <c r="N47" s="17" t="str">
        <f t="shared" ca="1" si="1"/>
        <v xml:space="preserve"> </v>
      </c>
    </row>
    <row r="48" spans="1:14" ht="20.25" customHeight="1">
      <c r="A48" s="18">
        <v>39</v>
      </c>
      <c r="B48" s="18"/>
      <c r="C48" s="18"/>
      <c r="D48" s="19"/>
      <c r="E48" s="23" t="str">
        <f t="shared" ca="1" si="0"/>
        <v xml:space="preserve"> </v>
      </c>
      <c r="F48" s="694"/>
      <c r="G48" s="695"/>
      <c r="H48" s="695"/>
      <c r="I48" s="696"/>
      <c r="J48" s="35"/>
      <c r="K48" s="36" t="s">
        <v>57</v>
      </c>
      <c r="L48" s="37"/>
      <c r="N48" s="17" t="str">
        <f t="shared" ca="1" si="1"/>
        <v xml:space="preserve"> </v>
      </c>
    </row>
    <row r="49" spans="1:14" ht="20.25" customHeight="1">
      <c r="A49" s="18">
        <v>40</v>
      </c>
      <c r="B49" s="18"/>
      <c r="C49" s="18"/>
      <c r="D49" s="19"/>
      <c r="E49" s="23" t="str">
        <f t="shared" ca="1" si="0"/>
        <v xml:space="preserve"> </v>
      </c>
      <c r="F49" s="694"/>
      <c r="G49" s="695"/>
      <c r="H49" s="695"/>
      <c r="I49" s="696"/>
      <c r="J49" s="35"/>
      <c r="K49" s="36" t="s">
        <v>57</v>
      </c>
      <c r="L49" s="37"/>
      <c r="N49" s="17" t="str">
        <f t="shared" ca="1" si="1"/>
        <v xml:space="preserve"> </v>
      </c>
    </row>
    <row r="50" spans="1:14" ht="20.25" customHeight="1">
      <c r="A50" s="18">
        <v>41</v>
      </c>
      <c r="B50" s="18"/>
      <c r="C50" s="18"/>
      <c r="D50" s="19"/>
      <c r="E50" s="23" t="str">
        <f t="shared" ca="1" si="0"/>
        <v xml:space="preserve"> </v>
      </c>
      <c r="F50" s="694"/>
      <c r="G50" s="695"/>
      <c r="H50" s="695"/>
      <c r="I50" s="696"/>
      <c r="J50" s="35"/>
      <c r="K50" s="36" t="s">
        <v>57</v>
      </c>
      <c r="L50" s="37"/>
      <c r="N50" s="17" t="str">
        <f t="shared" ca="1" si="1"/>
        <v xml:space="preserve"> </v>
      </c>
    </row>
    <row r="51" spans="1:14" ht="20.25" customHeight="1">
      <c r="A51" s="18">
        <v>42</v>
      </c>
      <c r="B51" s="18"/>
      <c r="C51" s="18"/>
      <c r="D51" s="19"/>
      <c r="E51" s="23" t="str">
        <f t="shared" ca="1" si="0"/>
        <v xml:space="preserve"> </v>
      </c>
      <c r="F51" s="694"/>
      <c r="G51" s="695"/>
      <c r="H51" s="695"/>
      <c r="I51" s="696"/>
      <c r="J51" s="35"/>
      <c r="K51" s="36" t="s">
        <v>57</v>
      </c>
      <c r="L51" s="37"/>
      <c r="N51" s="17" t="str">
        <f t="shared" ca="1" si="1"/>
        <v xml:space="preserve"> </v>
      </c>
    </row>
    <row r="52" spans="1:14" ht="20.25" customHeight="1">
      <c r="A52" s="18">
        <v>43</v>
      </c>
      <c r="B52" s="18"/>
      <c r="C52" s="18"/>
      <c r="D52" s="19"/>
      <c r="E52" s="23" t="str">
        <f t="shared" ca="1" si="0"/>
        <v xml:space="preserve"> </v>
      </c>
      <c r="F52" s="694"/>
      <c r="G52" s="695"/>
      <c r="H52" s="695"/>
      <c r="I52" s="696"/>
      <c r="J52" s="35"/>
      <c r="K52" s="36" t="s">
        <v>57</v>
      </c>
      <c r="L52" s="37"/>
      <c r="N52" s="17" t="str">
        <f t="shared" ca="1" si="1"/>
        <v xml:space="preserve"> </v>
      </c>
    </row>
    <row r="53" spans="1:14" ht="20.25" customHeight="1">
      <c r="A53" s="18">
        <v>44</v>
      </c>
      <c r="B53" s="18"/>
      <c r="C53" s="18"/>
      <c r="D53" s="19"/>
      <c r="E53" s="23" t="str">
        <f t="shared" ca="1" si="0"/>
        <v xml:space="preserve"> </v>
      </c>
      <c r="F53" s="694"/>
      <c r="G53" s="695"/>
      <c r="H53" s="695"/>
      <c r="I53" s="696"/>
      <c r="J53" s="35"/>
      <c r="K53" s="36" t="s">
        <v>57</v>
      </c>
      <c r="L53" s="37"/>
      <c r="N53" s="17" t="str">
        <f t="shared" ca="1" si="1"/>
        <v xml:space="preserve"> </v>
      </c>
    </row>
    <row r="54" spans="1:14" ht="20.25" customHeight="1">
      <c r="A54" s="18">
        <v>45</v>
      </c>
      <c r="B54" s="18"/>
      <c r="C54" s="18"/>
      <c r="D54" s="19"/>
      <c r="E54" s="23" t="str">
        <f t="shared" ca="1" si="0"/>
        <v xml:space="preserve"> </v>
      </c>
      <c r="F54" s="694"/>
      <c r="G54" s="695"/>
      <c r="H54" s="695"/>
      <c r="I54" s="696"/>
      <c r="J54" s="35"/>
      <c r="K54" s="36" t="s">
        <v>57</v>
      </c>
      <c r="L54" s="37"/>
      <c r="N54" s="17" t="str">
        <f t="shared" ca="1" si="1"/>
        <v xml:space="preserve"> </v>
      </c>
    </row>
    <row r="55" spans="1:14" ht="20.25" customHeight="1">
      <c r="A55" s="18">
        <v>46</v>
      </c>
      <c r="B55" s="18"/>
      <c r="C55" s="18"/>
      <c r="D55" s="19"/>
      <c r="E55" s="23" t="str">
        <f t="shared" ca="1" si="0"/>
        <v xml:space="preserve"> </v>
      </c>
      <c r="F55" s="694"/>
      <c r="G55" s="695"/>
      <c r="H55" s="695"/>
      <c r="I55" s="696"/>
      <c r="J55" s="35"/>
      <c r="K55" s="36" t="s">
        <v>57</v>
      </c>
      <c r="L55" s="37"/>
      <c r="N55" s="17" t="str">
        <f t="shared" ca="1" si="1"/>
        <v xml:space="preserve"> </v>
      </c>
    </row>
    <row r="56" spans="1:14" ht="20.25" customHeight="1">
      <c r="A56" s="18">
        <v>47</v>
      </c>
      <c r="B56" s="18"/>
      <c r="C56" s="18"/>
      <c r="D56" s="19"/>
      <c r="E56" s="23" t="str">
        <f t="shared" ca="1" si="0"/>
        <v xml:space="preserve"> </v>
      </c>
      <c r="F56" s="694"/>
      <c r="G56" s="695"/>
      <c r="H56" s="695"/>
      <c r="I56" s="696"/>
      <c r="J56" s="35"/>
      <c r="K56" s="36" t="s">
        <v>57</v>
      </c>
      <c r="L56" s="37"/>
      <c r="N56" s="17" t="str">
        <f t="shared" ca="1" si="1"/>
        <v xml:space="preserve"> </v>
      </c>
    </row>
    <row r="57" spans="1:14" ht="20.25" customHeight="1">
      <c r="A57" s="18">
        <v>48</v>
      </c>
      <c r="B57" s="18"/>
      <c r="C57" s="18"/>
      <c r="D57" s="19"/>
      <c r="E57" s="23" t="str">
        <f t="shared" ca="1" si="0"/>
        <v xml:space="preserve"> </v>
      </c>
      <c r="F57" s="694"/>
      <c r="G57" s="695"/>
      <c r="H57" s="695"/>
      <c r="I57" s="696"/>
      <c r="J57" s="35"/>
      <c r="K57" s="36" t="s">
        <v>57</v>
      </c>
      <c r="L57" s="37"/>
      <c r="N57" s="17" t="str">
        <f t="shared" ca="1" si="1"/>
        <v xml:space="preserve"> </v>
      </c>
    </row>
    <row r="58" spans="1:14" ht="20.25" customHeight="1">
      <c r="A58" s="18">
        <v>49</v>
      </c>
      <c r="B58" s="18"/>
      <c r="C58" s="18"/>
      <c r="D58" s="19"/>
      <c r="E58" s="23" t="str">
        <f t="shared" ca="1" si="0"/>
        <v xml:space="preserve"> </v>
      </c>
      <c r="F58" s="694"/>
      <c r="G58" s="695"/>
      <c r="H58" s="695"/>
      <c r="I58" s="696"/>
      <c r="J58" s="35"/>
      <c r="K58" s="36" t="s">
        <v>57</v>
      </c>
      <c r="L58" s="37"/>
      <c r="N58" s="17" t="str">
        <f t="shared" ca="1" si="1"/>
        <v xml:space="preserve"> </v>
      </c>
    </row>
    <row r="59" spans="1:14" ht="20.25" customHeight="1">
      <c r="A59" s="18">
        <v>50</v>
      </c>
      <c r="B59" s="18"/>
      <c r="C59" s="18"/>
      <c r="D59" s="19"/>
      <c r="E59" s="23" t="str">
        <f t="shared" ca="1" si="0"/>
        <v xml:space="preserve"> </v>
      </c>
      <c r="F59" s="694"/>
      <c r="G59" s="695"/>
      <c r="H59" s="695"/>
      <c r="I59" s="696"/>
      <c r="J59" s="35"/>
      <c r="K59" s="36" t="s">
        <v>57</v>
      </c>
      <c r="L59" s="37"/>
      <c r="N59" s="17" t="str">
        <f t="shared" ca="1" si="1"/>
        <v xml:space="preserve"> </v>
      </c>
    </row>
    <row r="60" spans="1:14" ht="20.25" customHeight="1">
      <c r="A60" s="18">
        <v>51</v>
      </c>
      <c r="B60" s="18"/>
      <c r="C60" s="18"/>
      <c r="D60" s="19"/>
      <c r="E60" s="23" t="str">
        <f t="shared" ca="1" si="0"/>
        <v xml:space="preserve"> </v>
      </c>
      <c r="F60" s="694"/>
      <c r="G60" s="695"/>
      <c r="H60" s="695"/>
      <c r="I60" s="696"/>
      <c r="J60" s="35"/>
      <c r="K60" s="36" t="s">
        <v>57</v>
      </c>
      <c r="L60" s="37"/>
      <c r="N60" s="17" t="str">
        <f t="shared" ca="1" si="1"/>
        <v xml:space="preserve"> </v>
      </c>
    </row>
    <row r="61" spans="1:14" ht="20.25" customHeight="1">
      <c r="A61" s="18">
        <v>52</v>
      </c>
      <c r="B61" s="18"/>
      <c r="C61" s="18"/>
      <c r="D61" s="19"/>
      <c r="E61" s="23" t="str">
        <f t="shared" ca="1" si="0"/>
        <v xml:space="preserve"> </v>
      </c>
      <c r="F61" s="694"/>
      <c r="G61" s="695"/>
      <c r="H61" s="695"/>
      <c r="I61" s="696"/>
      <c r="J61" s="35"/>
      <c r="K61" s="36" t="s">
        <v>57</v>
      </c>
      <c r="L61" s="37"/>
      <c r="N61" s="17" t="str">
        <f t="shared" ca="1" si="1"/>
        <v xml:space="preserve"> </v>
      </c>
    </row>
    <row r="62" spans="1:14" ht="20.25" customHeight="1">
      <c r="A62" s="18">
        <v>53</v>
      </c>
      <c r="B62" s="18"/>
      <c r="C62" s="18"/>
      <c r="D62" s="19"/>
      <c r="E62" s="23" t="str">
        <f t="shared" ca="1" si="0"/>
        <v xml:space="preserve"> </v>
      </c>
      <c r="F62" s="694"/>
      <c r="G62" s="695"/>
      <c r="H62" s="695"/>
      <c r="I62" s="696"/>
      <c r="J62" s="35"/>
      <c r="K62" s="36" t="s">
        <v>57</v>
      </c>
      <c r="L62" s="37"/>
      <c r="N62" s="17" t="str">
        <f t="shared" ca="1" si="1"/>
        <v xml:space="preserve"> </v>
      </c>
    </row>
    <row r="63" spans="1:14" ht="20.25" customHeight="1">
      <c r="A63" s="18">
        <v>54</v>
      </c>
      <c r="B63" s="18"/>
      <c r="C63" s="18"/>
      <c r="D63" s="19"/>
      <c r="E63" s="23" t="str">
        <f t="shared" ca="1" si="0"/>
        <v xml:space="preserve"> </v>
      </c>
      <c r="F63" s="694"/>
      <c r="G63" s="695"/>
      <c r="H63" s="695"/>
      <c r="I63" s="696"/>
      <c r="J63" s="35"/>
      <c r="K63" s="36" t="s">
        <v>57</v>
      </c>
      <c r="L63" s="37"/>
      <c r="N63" s="17" t="str">
        <f t="shared" ca="1" si="1"/>
        <v xml:space="preserve"> </v>
      </c>
    </row>
    <row r="64" spans="1:14" ht="20.25" customHeight="1">
      <c r="A64" s="18">
        <v>55</v>
      </c>
      <c r="B64" s="18"/>
      <c r="C64" s="18"/>
      <c r="D64" s="19"/>
      <c r="E64" s="23" t="str">
        <f t="shared" ca="1" si="0"/>
        <v xml:space="preserve"> </v>
      </c>
      <c r="F64" s="694"/>
      <c r="G64" s="695"/>
      <c r="H64" s="695"/>
      <c r="I64" s="696"/>
      <c r="J64" s="35"/>
      <c r="K64" s="36" t="s">
        <v>57</v>
      </c>
      <c r="L64" s="37"/>
      <c r="N64" s="17" t="str">
        <f t="shared" ca="1" si="1"/>
        <v xml:space="preserve"> </v>
      </c>
    </row>
    <row r="65" spans="1:14" ht="20.25" customHeight="1">
      <c r="A65" s="18">
        <v>56</v>
      </c>
      <c r="B65" s="18"/>
      <c r="C65" s="18"/>
      <c r="D65" s="19"/>
      <c r="E65" s="23" t="str">
        <f t="shared" ca="1" si="0"/>
        <v xml:space="preserve"> </v>
      </c>
      <c r="F65" s="694"/>
      <c r="G65" s="695"/>
      <c r="H65" s="695"/>
      <c r="I65" s="696"/>
      <c r="J65" s="35"/>
      <c r="K65" s="36" t="s">
        <v>57</v>
      </c>
      <c r="L65" s="37"/>
      <c r="N65" s="17" t="str">
        <f t="shared" ca="1" si="1"/>
        <v xml:space="preserve"> </v>
      </c>
    </row>
    <row r="66" spans="1:14" ht="20.25" customHeight="1">
      <c r="A66" s="18">
        <v>57</v>
      </c>
      <c r="B66" s="18"/>
      <c r="C66" s="18"/>
      <c r="D66" s="19"/>
      <c r="E66" s="23" t="str">
        <f t="shared" ca="1" si="0"/>
        <v xml:space="preserve"> </v>
      </c>
      <c r="F66" s="694"/>
      <c r="G66" s="695"/>
      <c r="H66" s="695"/>
      <c r="I66" s="696"/>
      <c r="J66" s="35"/>
      <c r="K66" s="36" t="s">
        <v>57</v>
      </c>
      <c r="L66" s="37"/>
      <c r="N66" s="17" t="str">
        <f t="shared" ca="1" si="1"/>
        <v xml:space="preserve"> </v>
      </c>
    </row>
    <row r="67" spans="1:14" ht="20.25" customHeight="1">
      <c r="A67" s="18">
        <v>58</v>
      </c>
      <c r="B67" s="18"/>
      <c r="C67" s="18"/>
      <c r="D67" s="19"/>
      <c r="E67" s="23" t="str">
        <f t="shared" ca="1" si="0"/>
        <v xml:space="preserve"> </v>
      </c>
      <c r="F67" s="694"/>
      <c r="G67" s="695"/>
      <c r="H67" s="695"/>
      <c r="I67" s="696"/>
      <c r="J67" s="35"/>
      <c r="K67" s="36" t="s">
        <v>57</v>
      </c>
      <c r="L67" s="37"/>
      <c r="N67" s="17" t="str">
        <f t="shared" ca="1" si="1"/>
        <v xml:space="preserve"> </v>
      </c>
    </row>
    <row r="68" spans="1:14" ht="20.25" customHeight="1">
      <c r="A68" s="18">
        <v>59</v>
      </c>
      <c r="B68" s="18"/>
      <c r="C68" s="18"/>
      <c r="D68" s="19"/>
      <c r="E68" s="23" t="str">
        <f t="shared" ca="1" si="0"/>
        <v xml:space="preserve"> </v>
      </c>
      <c r="F68" s="694"/>
      <c r="G68" s="695"/>
      <c r="H68" s="695"/>
      <c r="I68" s="696"/>
      <c r="J68" s="35"/>
      <c r="K68" s="36" t="s">
        <v>57</v>
      </c>
      <c r="L68" s="37"/>
      <c r="N68" s="17" t="str">
        <f t="shared" ca="1" si="1"/>
        <v xml:space="preserve"> </v>
      </c>
    </row>
    <row r="69" spans="1:14" ht="20.25" customHeight="1">
      <c r="A69" s="18">
        <v>60</v>
      </c>
      <c r="B69" s="18"/>
      <c r="C69" s="18"/>
      <c r="D69" s="19"/>
      <c r="E69" s="23" t="str">
        <f t="shared" ca="1" si="0"/>
        <v xml:space="preserve"> </v>
      </c>
      <c r="F69" s="694"/>
      <c r="G69" s="695"/>
      <c r="H69" s="695"/>
      <c r="I69" s="696"/>
      <c r="J69" s="35"/>
      <c r="K69" s="36" t="s">
        <v>57</v>
      </c>
      <c r="L69" s="37"/>
      <c r="N69" s="17" t="str">
        <f t="shared" ca="1" si="1"/>
        <v xml:space="preserve"> </v>
      </c>
    </row>
    <row r="70" spans="1:14" ht="20.25" customHeight="1">
      <c r="A70" s="18">
        <v>61</v>
      </c>
      <c r="B70" s="18"/>
      <c r="C70" s="18"/>
      <c r="D70" s="19"/>
      <c r="E70" s="23" t="str">
        <f t="shared" ca="1" si="0"/>
        <v xml:space="preserve"> </v>
      </c>
      <c r="F70" s="694"/>
      <c r="G70" s="695"/>
      <c r="H70" s="695"/>
      <c r="I70" s="696"/>
      <c r="J70" s="35"/>
      <c r="K70" s="36" t="s">
        <v>57</v>
      </c>
      <c r="L70" s="37"/>
      <c r="N70" s="17" t="str">
        <f t="shared" ca="1" si="1"/>
        <v xml:space="preserve"> </v>
      </c>
    </row>
    <row r="71" spans="1:14" ht="20.25" customHeight="1">
      <c r="A71" s="18">
        <v>62</v>
      </c>
      <c r="B71" s="18"/>
      <c r="C71" s="18"/>
      <c r="D71" s="19"/>
      <c r="E71" s="23" t="str">
        <f t="shared" ca="1" si="0"/>
        <v xml:space="preserve"> </v>
      </c>
      <c r="F71" s="694"/>
      <c r="G71" s="695"/>
      <c r="H71" s="695"/>
      <c r="I71" s="696"/>
      <c r="J71" s="35"/>
      <c r="K71" s="36" t="s">
        <v>57</v>
      </c>
      <c r="L71" s="37"/>
      <c r="N71" s="17" t="str">
        <f t="shared" ca="1" si="1"/>
        <v xml:space="preserve"> </v>
      </c>
    </row>
    <row r="72" spans="1:14" ht="20.25" customHeight="1">
      <c r="A72" s="18">
        <v>63</v>
      </c>
      <c r="B72" s="18"/>
      <c r="C72" s="18"/>
      <c r="D72" s="19"/>
      <c r="E72" s="23" t="str">
        <f t="shared" ca="1" si="0"/>
        <v xml:space="preserve"> </v>
      </c>
      <c r="F72" s="694"/>
      <c r="G72" s="695"/>
      <c r="H72" s="695"/>
      <c r="I72" s="696"/>
      <c r="J72" s="35"/>
      <c r="K72" s="36" t="s">
        <v>57</v>
      </c>
      <c r="L72" s="37"/>
      <c r="N72" s="17" t="str">
        <f t="shared" ca="1" si="1"/>
        <v xml:space="preserve"> </v>
      </c>
    </row>
    <row r="73" spans="1:14" ht="20.25" customHeight="1">
      <c r="A73" s="18">
        <v>64</v>
      </c>
      <c r="B73" s="18"/>
      <c r="C73" s="18"/>
      <c r="D73" s="19"/>
      <c r="E73" s="23" t="str">
        <f t="shared" ca="1" si="0"/>
        <v xml:space="preserve"> </v>
      </c>
      <c r="F73" s="694"/>
      <c r="G73" s="695"/>
      <c r="H73" s="695"/>
      <c r="I73" s="696"/>
      <c r="J73" s="35"/>
      <c r="K73" s="36" t="s">
        <v>57</v>
      </c>
      <c r="L73" s="37"/>
      <c r="N73" s="17" t="str">
        <f t="shared" ca="1" si="1"/>
        <v xml:space="preserve"> </v>
      </c>
    </row>
    <row r="74" spans="1:14" ht="20.25" customHeight="1">
      <c r="A74" s="18">
        <v>65</v>
      </c>
      <c r="B74" s="18"/>
      <c r="C74" s="18"/>
      <c r="D74" s="19"/>
      <c r="E74" s="23" t="str">
        <f t="shared" ca="1" si="0"/>
        <v xml:space="preserve"> </v>
      </c>
      <c r="F74" s="694"/>
      <c r="G74" s="695"/>
      <c r="H74" s="695"/>
      <c r="I74" s="696"/>
      <c r="J74" s="35"/>
      <c r="K74" s="36" t="s">
        <v>57</v>
      </c>
      <c r="L74" s="37"/>
      <c r="N74" s="17" t="str">
        <f t="shared" ca="1" si="1"/>
        <v xml:space="preserve"> </v>
      </c>
    </row>
    <row r="75" spans="1:14" ht="20.25" customHeight="1">
      <c r="A75" s="18">
        <v>66</v>
      </c>
      <c r="B75" s="18"/>
      <c r="C75" s="18"/>
      <c r="D75" s="19"/>
      <c r="E75" s="23" t="str">
        <f t="shared" ref="E75:E138" ca="1" si="2">IF(ISBLANK(D75)," ",DATEDIF(D75,DATE(YEAR(TODAY()),4,1),"Y"))</f>
        <v xml:space="preserve"> </v>
      </c>
      <c r="F75" s="694"/>
      <c r="G75" s="695"/>
      <c r="H75" s="695"/>
      <c r="I75" s="696"/>
      <c r="J75" s="35"/>
      <c r="K75" s="36" t="s">
        <v>57</v>
      </c>
      <c r="L75" s="37"/>
      <c r="N75" s="17" t="str">
        <f t="shared" ref="N75:N138" ca="1" si="3">C75&amp;E75</f>
        <v xml:space="preserve"> </v>
      </c>
    </row>
    <row r="76" spans="1:14" ht="20.25" customHeight="1">
      <c r="A76" s="18">
        <v>67</v>
      </c>
      <c r="B76" s="18"/>
      <c r="C76" s="18"/>
      <c r="D76" s="19"/>
      <c r="E76" s="23" t="str">
        <f t="shared" ca="1" si="2"/>
        <v xml:space="preserve"> </v>
      </c>
      <c r="F76" s="694"/>
      <c r="G76" s="695"/>
      <c r="H76" s="695"/>
      <c r="I76" s="696"/>
      <c r="J76" s="35"/>
      <c r="K76" s="36" t="s">
        <v>57</v>
      </c>
      <c r="L76" s="37"/>
      <c r="N76" s="17" t="str">
        <f t="shared" ca="1" si="3"/>
        <v xml:space="preserve"> </v>
      </c>
    </row>
    <row r="77" spans="1:14" ht="20.25" customHeight="1">
      <c r="A77" s="18">
        <v>68</v>
      </c>
      <c r="B77" s="18"/>
      <c r="C77" s="18"/>
      <c r="D77" s="19"/>
      <c r="E77" s="23" t="str">
        <f t="shared" ca="1" si="2"/>
        <v xml:space="preserve"> </v>
      </c>
      <c r="F77" s="694"/>
      <c r="G77" s="695"/>
      <c r="H77" s="695"/>
      <c r="I77" s="696"/>
      <c r="J77" s="35"/>
      <c r="K77" s="36" t="s">
        <v>57</v>
      </c>
      <c r="L77" s="37"/>
      <c r="N77" s="17" t="str">
        <f t="shared" ca="1" si="3"/>
        <v xml:space="preserve"> </v>
      </c>
    </row>
    <row r="78" spans="1:14" ht="20.25" customHeight="1">
      <c r="A78" s="18">
        <v>69</v>
      </c>
      <c r="B78" s="18"/>
      <c r="C78" s="18"/>
      <c r="D78" s="19"/>
      <c r="E78" s="23" t="str">
        <f t="shared" ca="1" si="2"/>
        <v xml:space="preserve"> </v>
      </c>
      <c r="F78" s="694"/>
      <c r="G78" s="695"/>
      <c r="H78" s="695"/>
      <c r="I78" s="696"/>
      <c r="J78" s="35"/>
      <c r="K78" s="36" t="s">
        <v>57</v>
      </c>
      <c r="L78" s="37"/>
      <c r="N78" s="17" t="str">
        <f t="shared" ca="1" si="3"/>
        <v xml:space="preserve"> </v>
      </c>
    </row>
    <row r="79" spans="1:14" ht="20.25" customHeight="1">
      <c r="A79" s="18">
        <v>70</v>
      </c>
      <c r="B79" s="18"/>
      <c r="C79" s="18"/>
      <c r="D79" s="21"/>
      <c r="E79" s="23" t="str">
        <f t="shared" ca="1" si="2"/>
        <v xml:space="preserve"> </v>
      </c>
      <c r="F79" s="694"/>
      <c r="G79" s="695"/>
      <c r="H79" s="695"/>
      <c r="I79" s="696"/>
      <c r="J79" s="35"/>
      <c r="K79" s="36" t="s">
        <v>57</v>
      </c>
      <c r="L79" s="37"/>
      <c r="N79" s="17" t="str">
        <f t="shared" ca="1" si="3"/>
        <v xml:space="preserve"> </v>
      </c>
    </row>
    <row r="80" spans="1:14" ht="20.25" customHeight="1">
      <c r="A80" s="18">
        <v>71</v>
      </c>
      <c r="B80" s="18"/>
      <c r="C80" s="18"/>
      <c r="D80" s="21"/>
      <c r="E80" s="23" t="str">
        <f t="shared" ca="1" si="2"/>
        <v xml:space="preserve"> </v>
      </c>
      <c r="F80" s="694"/>
      <c r="G80" s="695"/>
      <c r="H80" s="695"/>
      <c r="I80" s="696"/>
      <c r="J80" s="35"/>
      <c r="K80" s="36" t="s">
        <v>57</v>
      </c>
      <c r="L80" s="37"/>
      <c r="N80" s="17" t="str">
        <f t="shared" ca="1" si="3"/>
        <v xml:space="preserve"> </v>
      </c>
    </row>
    <row r="81" spans="1:14" ht="20.25" customHeight="1">
      <c r="A81" s="18">
        <v>72</v>
      </c>
      <c r="B81" s="18"/>
      <c r="C81" s="18"/>
      <c r="D81" s="21"/>
      <c r="E81" s="23" t="str">
        <f t="shared" ca="1" si="2"/>
        <v xml:space="preserve"> </v>
      </c>
      <c r="F81" s="694"/>
      <c r="G81" s="695"/>
      <c r="H81" s="695"/>
      <c r="I81" s="696"/>
      <c r="J81" s="35"/>
      <c r="K81" s="36" t="s">
        <v>57</v>
      </c>
      <c r="L81" s="37"/>
      <c r="N81" s="17" t="str">
        <f t="shared" ca="1" si="3"/>
        <v xml:space="preserve"> </v>
      </c>
    </row>
    <row r="82" spans="1:14" ht="20.25" customHeight="1">
      <c r="A82" s="18">
        <v>73</v>
      </c>
      <c r="B82" s="18"/>
      <c r="C82" s="18"/>
      <c r="D82" s="21"/>
      <c r="E82" s="23" t="str">
        <f t="shared" ca="1" si="2"/>
        <v xml:space="preserve"> </v>
      </c>
      <c r="F82" s="694"/>
      <c r="G82" s="695"/>
      <c r="H82" s="695"/>
      <c r="I82" s="696"/>
      <c r="J82" s="35"/>
      <c r="K82" s="36" t="s">
        <v>57</v>
      </c>
      <c r="L82" s="37"/>
      <c r="N82" s="17" t="str">
        <f t="shared" ca="1" si="3"/>
        <v xml:space="preserve"> </v>
      </c>
    </row>
    <row r="83" spans="1:14" ht="20.25" customHeight="1">
      <c r="A83" s="18">
        <v>74</v>
      </c>
      <c r="B83" s="18"/>
      <c r="C83" s="18"/>
      <c r="D83" s="21"/>
      <c r="E83" s="23" t="str">
        <f t="shared" ca="1" si="2"/>
        <v xml:space="preserve"> </v>
      </c>
      <c r="F83" s="694"/>
      <c r="G83" s="695"/>
      <c r="H83" s="695"/>
      <c r="I83" s="696"/>
      <c r="J83" s="35"/>
      <c r="K83" s="36" t="s">
        <v>57</v>
      </c>
      <c r="L83" s="37"/>
      <c r="N83" s="17" t="str">
        <f t="shared" ca="1" si="3"/>
        <v xml:space="preserve"> </v>
      </c>
    </row>
    <row r="84" spans="1:14" ht="20.25" customHeight="1">
      <c r="A84" s="18">
        <v>75</v>
      </c>
      <c r="B84" s="18"/>
      <c r="C84" s="18"/>
      <c r="D84" s="21"/>
      <c r="E84" s="23" t="str">
        <f t="shared" ca="1" si="2"/>
        <v xml:space="preserve"> </v>
      </c>
      <c r="F84" s="694"/>
      <c r="G84" s="695"/>
      <c r="H84" s="695"/>
      <c r="I84" s="696"/>
      <c r="J84" s="35"/>
      <c r="K84" s="36" t="s">
        <v>57</v>
      </c>
      <c r="L84" s="37"/>
      <c r="N84" s="17" t="str">
        <f t="shared" ca="1" si="3"/>
        <v xml:space="preserve"> </v>
      </c>
    </row>
    <row r="85" spans="1:14" ht="20.25" customHeight="1">
      <c r="A85" s="18">
        <v>76</v>
      </c>
      <c r="B85" s="18"/>
      <c r="C85" s="18"/>
      <c r="D85" s="21"/>
      <c r="E85" s="23" t="str">
        <f t="shared" ca="1" si="2"/>
        <v xml:space="preserve"> </v>
      </c>
      <c r="F85" s="694"/>
      <c r="G85" s="695"/>
      <c r="H85" s="695"/>
      <c r="I85" s="696"/>
      <c r="J85" s="35"/>
      <c r="K85" s="36" t="s">
        <v>57</v>
      </c>
      <c r="L85" s="37"/>
      <c r="N85" s="17" t="str">
        <f t="shared" ca="1" si="3"/>
        <v xml:space="preserve"> </v>
      </c>
    </row>
    <row r="86" spans="1:14" ht="20.25" customHeight="1">
      <c r="A86" s="18">
        <v>77</v>
      </c>
      <c r="B86" s="18"/>
      <c r="C86" s="18"/>
      <c r="D86" s="21"/>
      <c r="E86" s="23" t="str">
        <f t="shared" ca="1" si="2"/>
        <v xml:space="preserve"> </v>
      </c>
      <c r="F86" s="694"/>
      <c r="G86" s="695"/>
      <c r="H86" s="695"/>
      <c r="I86" s="696"/>
      <c r="J86" s="35"/>
      <c r="K86" s="36" t="s">
        <v>57</v>
      </c>
      <c r="L86" s="37"/>
      <c r="N86" s="17" t="str">
        <f t="shared" ca="1" si="3"/>
        <v xml:space="preserve"> </v>
      </c>
    </row>
    <row r="87" spans="1:14" ht="20.25" customHeight="1">
      <c r="A87" s="18">
        <v>78</v>
      </c>
      <c r="B87" s="18"/>
      <c r="C87" s="18"/>
      <c r="D87" s="21"/>
      <c r="E87" s="23" t="str">
        <f t="shared" ca="1" si="2"/>
        <v xml:space="preserve"> </v>
      </c>
      <c r="F87" s="694"/>
      <c r="G87" s="695"/>
      <c r="H87" s="695"/>
      <c r="I87" s="696"/>
      <c r="J87" s="35"/>
      <c r="K87" s="36" t="s">
        <v>57</v>
      </c>
      <c r="L87" s="37"/>
      <c r="N87" s="17" t="str">
        <f t="shared" ca="1" si="3"/>
        <v xml:space="preserve"> </v>
      </c>
    </row>
    <row r="88" spans="1:14" ht="20.25" customHeight="1">
      <c r="A88" s="18">
        <v>79</v>
      </c>
      <c r="B88" s="18"/>
      <c r="C88" s="18"/>
      <c r="D88" s="21"/>
      <c r="E88" s="23" t="str">
        <f t="shared" ca="1" si="2"/>
        <v xml:space="preserve"> </v>
      </c>
      <c r="F88" s="694"/>
      <c r="G88" s="695"/>
      <c r="H88" s="695"/>
      <c r="I88" s="696"/>
      <c r="J88" s="35"/>
      <c r="K88" s="36" t="s">
        <v>57</v>
      </c>
      <c r="L88" s="37"/>
      <c r="N88" s="17" t="str">
        <f t="shared" ca="1" si="3"/>
        <v xml:space="preserve"> </v>
      </c>
    </row>
    <row r="89" spans="1:14" ht="20.25" customHeight="1">
      <c r="A89" s="18">
        <v>80</v>
      </c>
      <c r="B89" s="18"/>
      <c r="C89" s="18"/>
      <c r="D89" s="21"/>
      <c r="E89" s="23" t="str">
        <f t="shared" ca="1" si="2"/>
        <v xml:space="preserve"> </v>
      </c>
      <c r="F89" s="694"/>
      <c r="G89" s="695"/>
      <c r="H89" s="695"/>
      <c r="I89" s="696"/>
      <c r="J89" s="35"/>
      <c r="K89" s="36" t="s">
        <v>57</v>
      </c>
      <c r="L89" s="37"/>
      <c r="N89" s="17" t="str">
        <f t="shared" ca="1" si="3"/>
        <v xml:space="preserve"> </v>
      </c>
    </row>
    <row r="90" spans="1:14" ht="20.25" customHeight="1">
      <c r="A90" s="18">
        <v>81</v>
      </c>
      <c r="B90" s="18"/>
      <c r="C90" s="18"/>
      <c r="D90" s="21"/>
      <c r="E90" s="23" t="str">
        <f t="shared" ca="1" si="2"/>
        <v xml:space="preserve"> </v>
      </c>
      <c r="F90" s="694"/>
      <c r="G90" s="695"/>
      <c r="H90" s="695"/>
      <c r="I90" s="696"/>
      <c r="J90" s="35"/>
      <c r="K90" s="36" t="s">
        <v>57</v>
      </c>
      <c r="L90" s="37"/>
      <c r="N90" s="17" t="str">
        <f t="shared" ca="1" si="3"/>
        <v xml:space="preserve"> </v>
      </c>
    </row>
    <row r="91" spans="1:14" ht="20.25" customHeight="1">
      <c r="A91" s="18">
        <v>82</v>
      </c>
      <c r="B91" s="18"/>
      <c r="C91" s="18"/>
      <c r="D91" s="21"/>
      <c r="E91" s="23" t="str">
        <f t="shared" ca="1" si="2"/>
        <v xml:space="preserve"> </v>
      </c>
      <c r="F91" s="694"/>
      <c r="G91" s="695"/>
      <c r="H91" s="695"/>
      <c r="I91" s="696"/>
      <c r="J91" s="35"/>
      <c r="K91" s="36" t="s">
        <v>57</v>
      </c>
      <c r="L91" s="37"/>
      <c r="N91" s="17" t="str">
        <f t="shared" ca="1" si="3"/>
        <v xml:space="preserve"> </v>
      </c>
    </row>
    <row r="92" spans="1:14" ht="20.25" customHeight="1">
      <c r="A92" s="18">
        <v>83</v>
      </c>
      <c r="B92" s="18"/>
      <c r="C92" s="18"/>
      <c r="D92" s="21"/>
      <c r="E92" s="23" t="str">
        <f t="shared" ca="1" si="2"/>
        <v xml:space="preserve"> </v>
      </c>
      <c r="F92" s="694"/>
      <c r="G92" s="695"/>
      <c r="H92" s="695"/>
      <c r="I92" s="696"/>
      <c r="J92" s="35"/>
      <c r="K92" s="36" t="s">
        <v>57</v>
      </c>
      <c r="L92" s="37"/>
      <c r="N92" s="17" t="str">
        <f t="shared" ca="1" si="3"/>
        <v xml:space="preserve"> </v>
      </c>
    </row>
    <row r="93" spans="1:14" ht="20.25" customHeight="1">
      <c r="A93" s="18">
        <v>84</v>
      </c>
      <c r="B93" s="18"/>
      <c r="C93" s="18"/>
      <c r="D93" s="21"/>
      <c r="E93" s="23" t="str">
        <f t="shared" ca="1" si="2"/>
        <v xml:space="preserve"> </v>
      </c>
      <c r="F93" s="694"/>
      <c r="G93" s="695"/>
      <c r="H93" s="695"/>
      <c r="I93" s="696"/>
      <c r="J93" s="35"/>
      <c r="K93" s="36" t="s">
        <v>57</v>
      </c>
      <c r="L93" s="37"/>
      <c r="N93" s="17" t="str">
        <f t="shared" ca="1" si="3"/>
        <v xml:space="preserve"> </v>
      </c>
    </row>
    <row r="94" spans="1:14" ht="20.25" customHeight="1">
      <c r="A94" s="18">
        <v>85</v>
      </c>
      <c r="B94" s="18"/>
      <c r="C94" s="18"/>
      <c r="D94" s="21"/>
      <c r="E94" s="23" t="str">
        <f t="shared" ca="1" si="2"/>
        <v xml:space="preserve"> </v>
      </c>
      <c r="F94" s="694"/>
      <c r="G94" s="695"/>
      <c r="H94" s="695"/>
      <c r="I94" s="696"/>
      <c r="J94" s="35"/>
      <c r="K94" s="36" t="s">
        <v>57</v>
      </c>
      <c r="L94" s="37"/>
      <c r="N94" s="17" t="str">
        <f t="shared" ca="1" si="3"/>
        <v xml:space="preserve"> </v>
      </c>
    </row>
    <row r="95" spans="1:14" ht="20.25" customHeight="1">
      <c r="A95" s="18">
        <v>86</v>
      </c>
      <c r="B95" s="18"/>
      <c r="C95" s="18"/>
      <c r="D95" s="21"/>
      <c r="E95" s="23" t="str">
        <f t="shared" ca="1" si="2"/>
        <v xml:space="preserve"> </v>
      </c>
      <c r="F95" s="694"/>
      <c r="G95" s="695"/>
      <c r="H95" s="695"/>
      <c r="I95" s="696"/>
      <c r="J95" s="35"/>
      <c r="K95" s="36" t="s">
        <v>57</v>
      </c>
      <c r="L95" s="37"/>
      <c r="N95" s="17" t="str">
        <f t="shared" ca="1" si="3"/>
        <v xml:space="preserve"> </v>
      </c>
    </row>
    <row r="96" spans="1:14" ht="20.25" customHeight="1">
      <c r="A96" s="18">
        <v>87</v>
      </c>
      <c r="B96" s="18"/>
      <c r="C96" s="18"/>
      <c r="D96" s="21"/>
      <c r="E96" s="23" t="str">
        <f t="shared" ca="1" si="2"/>
        <v xml:space="preserve"> </v>
      </c>
      <c r="F96" s="694"/>
      <c r="G96" s="695"/>
      <c r="H96" s="695"/>
      <c r="I96" s="696"/>
      <c r="J96" s="35"/>
      <c r="K96" s="36" t="s">
        <v>57</v>
      </c>
      <c r="L96" s="37"/>
      <c r="N96" s="17" t="str">
        <f t="shared" ca="1" si="3"/>
        <v xml:space="preserve"> </v>
      </c>
    </row>
    <row r="97" spans="1:14" ht="20.25" customHeight="1">
      <c r="A97" s="18">
        <v>88</v>
      </c>
      <c r="B97" s="18"/>
      <c r="C97" s="18"/>
      <c r="D97" s="21"/>
      <c r="E97" s="23" t="str">
        <f t="shared" ca="1" si="2"/>
        <v xml:space="preserve"> </v>
      </c>
      <c r="F97" s="694"/>
      <c r="G97" s="695"/>
      <c r="H97" s="695"/>
      <c r="I97" s="696"/>
      <c r="J97" s="35"/>
      <c r="K97" s="36" t="s">
        <v>57</v>
      </c>
      <c r="L97" s="37"/>
      <c r="N97" s="17" t="str">
        <f t="shared" ca="1" si="3"/>
        <v xml:space="preserve"> </v>
      </c>
    </row>
    <row r="98" spans="1:14" ht="20.25" customHeight="1">
      <c r="A98" s="18">
        <v>89</v>
      </c>
      <c r="B98" s="18"/>
      <c r="C98" s="18"/>
      <c r="D98" s="21"/>
      <c r="E98" s="23" t="str">
        <f t="shared" ca="1" si="2"/>
        <v xml:space="preserve"> </v>
      </c>
      <c r="F98" s="694"/>
      <c r="G98" s="695"/>
      <c r="H98" s="695"/>
      <c r="I98" s="696"/>
      <c r="J98" s="35"/>
      <c r="K98" s="36" t="s">
        <v>57</v>
      </c>
      <c r="L98" s="37"/>
      <c r="N98" s="17" t="str">
        <f t="shared" ca="1" si="3"/>
        <v xml:space="preserve"> </v>
      </c>
    </row>
    <row r="99" spans="1:14" ht="20.25" customHeight="1">
      <c r="A99" s="18">
        <v>90</v>
      </c>
      <c r="B99" s="18"/>
      <c r="C99" s="18"/>
      <c r="D99" s="21"/>
      <c r="E99" s="23" t="str">
        <f t="shared" ca="1" si="2"/>
        <v xml:space="preserve"> </v>
      </c>
      <c r="F99" s="694"/>
      <c r="G99" s="695"/>
      <c r="H99" s="695"/>
      <c r="I99" s="696"/>
      <c r="J99" s="35"/>
      <c r="K99" s="36" t="s">
        <v>57</v>
      </c>
      <c r="L99" s="37"/>
      <c r="N99" s="17" t="str">
        <f t="shared" ca="1" si="3"/>
        <v xml:space="preserve"> </v>
      </c>
    </row>
    <row r="100" spans="1:14" ht="20.25" customHeight="1">
      <c r="A100" s="18">
        <v>91</v>
      </c>
      <c r="B100" s="18"/>
      <c r="C100" s="18"/>
      <c r="D100" s="21"/>
      <c r="E100" s="23" t="str">
        <f t="shared" ca="1" si="2"/>
        <v xml:space="preserve"> </v>
      </c>
      <c r="F100" s="694"/>
      <c r="G100" s="695"/>
      <c r="H100" s="695"/>
      <c r="I100" s="696"/>
      <c r="J100" s="35"/>
      <c r="K100" s="36" t="s">
        <v>57</v>
      </c>
      <c r="L100" s="37"/>
      <c r="N100" s="17" t="str">
        <f t="shared" ca="1" si="3"/>
        <v xml:space="preserve"> </v>
      </c>
    </row>
    <row r="101" spans="1:14" ht="20.25" customHeight="1">
      <c r="A101" s="18">
        <v>92</v>
      </c>
      <c r="B101" s="18"/>
      <c r="C101" s="18"/>
      <c r="D101" s="21"/>
      <c r="E101" s="23" t="str">
        <f t="shared" ca="1" si="2"/>
        <v xml:space="preserve"> </v>
      </c>
      <c r="F101" s="694"/>
      <c r="G101" s="695"/>
      <c r="H101" s="695"/>
      <c r="I101" s="696"/>
      <c r="J101" s="35"/>
      <c r="K101" s="36" t="s">
        <v>57</v>
      </c>
      <c r="L101" s="37"/>
      <c r="N101" s="17" t="str">
        <f t="shared" ca="1" si="3"/>
        <v xml:space="preserve"> </v>
      </c>
    </row>
    <row r="102" spans="1:14" ht="20.25" customHeight="1">
      <c r="A102" s="18">
        <v>93</v>
      </c>
      <c r="B102" s="18"/>
      <c r="C102" s="18"/>
      <c r="D102" s="21"/>
      <c r="E102" s="23" t="str">
        <f t="shared" ca="1" si="2"/>
        <v xml:space="preserve"> </v>
      </c>
      <c r="F102" s="694"/>
      <c r="G102" s="695"/>
      <c r="H102" s="695"/>
      <c r="I102" s="696"/>
      <c r="J102" s="35"/>
      <c r="K102" s="36" t="s">
        <v>57</v>
      </c>
      <c r="L102" s="37"/>
      <c r="N102" s="17" t="str">
        <f t="shared" ca="1" si="3"/>
        <v xml:space="preserve"> </v>
      </c>
    </row>
    <row r="103" spans="1:14" ht="20.25" customHeight="1">
      <c r="A103" s="18">
        <v>94</v>
      </c>
      <c r="B103" s="18"/>
      <c r="C103" s="18"/>
      <c r="D103" s="21"/>
      <c r="E103" s="23" t="str">
        <f t="shared" ca="1" si="2"/>
        <v xml:space="preserve"> </v>
      </c>
      <c r="F103" s="694"/>
      <c r="G103" s="695"/>
      <c r="H103" s="695"/>
      <c r="I103" s="696"/>
      <c r="J103" s="35"/>
      <c r="K103" s="36" t="s">
        <v>57</v>
      </c>
      <c r="L103" s="37"/>
      <c r="N103" s="17" t="str">
        <f t="shared" ca="1" si="3"/>
        <v xml:space="preserve"> </v>
      </c>
    </row>
    <row r="104" spans="1:14" ht="20.25" customHeight="1">
      <c r="A104" s="18">
        <v>95</v>
      </c>
      <c r="B104" s="18"/>
      <c r="C104" s="18"/>
      <c r="D104" s="21"/>
      <c r="E104" s="23" t="str">
        <f t="shared" ca="1" si="2"/>
        <v xml:space="preserve"> </v>
      </c>
      <c r="F104" s="694"/>
      <c r="G104" s="695"/>
      <c r="H104" s="695"/>
      <c r="I104" s="696"/>
      <c r="J104" s="35"/>
      <c r="K104" s="36" t="s">
        <v>57</v>
      </c>
      <c r="L104" s="37"/>
      <c r="N104" s="17" t="str">
        <f t="shared" ca="1" si="3"/>
        <v xml:space="preserve"> </v>
      </c>
    </row>
    <row r="105" spans="1:14" ht="20.25" customHeight="1">
      <c r="A105" s="18">
        <v>96</v>
      </c>
      <c r="B105" s="18"/>
      <c r="C105" s="18"/>
      <c r="D105" s="21"/>
      <c r="E105" s="23" t="str">
        <f t="shared" ca="1" si="2"/>
        <v xml:space="preserve"> </v>
      </c>
      <c r="F105" s="694"/>
      <c r="G105" s="695"/>
      <c r="H105" s="695"/>
      <c r="I105" s="696"/>
      <c r="J105" s="35"/>
      <c r="K105" s="36" t="s">
        <v>57</v>
      </c>
      <c r="L105" s="37"/>
      <c r="N105" s="17" t="str">
        <f t="shared" ca="1" si="3"/>
        <v xml:space="preserve"> </v>
      </c>
    </row>
    <row r="106" spans="1:14" ht="20.25" customHeight="1">
      <c r="A106" s="18">
        <v>97</v>
      </c>
      <c r="B106" s="18"/>
      <c r="C106" s="18"/>
      <c r="D106" s="21"/>
      <c r="E106" s="23" t="str">
        <f t="shared" ca="1" si="2"/>
        <v xml:space="preserve"> </v>
      </c>
      <c r="F106" s="694"/>
      <c r="G106" s="695"/>
      <c r="H106" s="695"/>
      <c r="I106" s="696"/>
      <c r="J106" s="35"/>
      <c r="K106" s="36" t="s">
        <v>57</v>
      </c>
      <c r="L106" s="37"/>
      <c r="N106" s="17" t="str">
        <f t="shared" ca="1" si="3"/>
        <v xml:space="preserve"> </v>
      </c>
    </row>
    <row r="107" spans="1:14" ht="20.25" customHeight="1">
      <c r="A107" s="18">
        <v>98</v>
      </c>
      <c r="B107" s="18"/>
      <c r="C107" s="18"/>
      <c r="D107" s="21"/>
      <c r="E107" s="23" t="str">
        <f t="shared" ca="1" si="2"/>
        <v xml:space="preserve"> </v>
      </c>
      <c r="F107" s="694"/>
      <c r="G107" s="695"/>
      <c r="H107" s="695"/>
      <c r="I107" s="696"/>
      <c r="J107" s="35"/>
      <c r="K107" s="36" t="s">
        <v>57</v>
      </c>
      <c r="L107" s="37"/>
      <c r="N107" s="17" t="str">
        <f t="shared" ca="1" si="3"/>
        <v xml:space="preserve"> </v>
      </c>
    </row>
    <row r="108" spans="1:14" ht="20.25" customHeight="1">
      <c r="A108" s="18">
        <v>99</v>
      </c>
      <c r="B108" s="18"/>
      <c r="C108" s="18"/>
      <c r="D108" s="21"/>
      <c r="E108" s="23" t="str">
        <f t="shared" ca="1" si="2"/>
        <v xml:space="preserve"> </v>
      </c>
      <c r="F108" s="694"/>
      <c r="G108" s="695"/>
      <c r="H108" s="695"/>
      <c r="I108" s="696"/>
      <c r="J108" s="35"/>
      <c r="K108" s="36" t="s">
        <v>57</v>
      </c>
      <c r="L108" s="37"/>
      <c r="N108" s="17" t="str">
        <f t="shared" ca="1" si="3"/>
        <v xml:space="preserve"> </v>
      </c>
    </row>
    <row r="109" spans="1:14" ht="20.25" customHeight="1">
      <c r="A109" s="18">
        <v>100</v>
      </c>
      <c r="B109" s="18"/>
      <c r="C109" s="18"/>
      <c r="D109" s="21"/>
      <c r="E109" s="23" t="str">
        <f t="shared" ca="1" si="2"/>
        <v xml:space="preserve"> </v>
      </c>
      <c r="F109" s="694"/>
      <c r="G109" s="695"/>
      <c r="H109" s="695"/>
      <c r="I109" s="696"/>
      <c r="J109" s="35"/>
      <c r="K109" s="36" t="s">
        <v>57</v>
      </c>
      <c r="L109" s="37"/>
      <c r="N109" s="17" t="str">
        <f t="shared" ca="1" si="3"/>
        <v xml:space="preserve"> </v>
      </c>
    </row>
    <row r="110" spans="1:14" ht="20.25" customHeight="1">
      <c r="A110" s="18">
        <v>101</v>
      </c>
      <c r="B110" s="18"/>
      <c r="C110" s="18"/>
      <c r="D110" s="21"/>
      <c r="E110" s="23" t="str">
        <f t="shared" ca="1" si="2"/>
        <v xml:space="preserve"> </v>
      </c>
      <c r="F110" s="694"/>
      <c r="G110" s="695"/>
      <c r="H110" s="695"/>
      <c r="I110" s="696"/>
      <c r="J110" s="35"/>
      <c r="K110" s="36" t="s">
        <v>57</v>
      </c>
      <c r="L110" s="37"/>
      <c r="N110" s="17" t="str">
        <f t="shared" ca="1" si="3"/>
        <v xml:space="preserve"> </v>
      </c>
    </row>
    <row r="111" spans="1:14" ht="20.25" customHeight="1">
      <c r="A111" s="18">
        <v>102</v>
      </c>
      <c r="B111" s="18"/>
      <c r="C111" s="18"/>
      <c r="D111" s="21"/>
      <c r="E111" s="23" t="str">
        <f t="shared" ca="1" si="2"/>
        <v xml:space="preserve"> </v>
      </c>
      <c r="F111" s="694"/>
      <c r="G111" s="695"/>
      <c r="H111" s="695"/>
      <c r="I111" s="696"/>
      <c r="J111" s="35"/>
      <c r="K111" s="36" t="s">
        <v>57</v>
      </c>
      <c r="L111" s="37"/>
      <c r="N111" s="17" t="str">
        <f t="shared" ca="1" si="3"/>
        <v xml:space="preserve"> </v>
      </c>
    </row>
    <row r="112" spans="1:14" ht="20.25" customHeight="1">
      <c r="A112" s="18">
        <v>103</v>
      </c>
      <c r="B112" s="18"/>
      <c r="C112" s="18"/>
      <c r="D112" s="21"/>
      <c r="E112" s="23" t="str">
        <f t="shared" ca="1" si="2"/>
        <v xml:space="preserve"> </v>
      </c>
      <c r="F112" s="694"/>
      <c r="G112" s="695"/>
      <c r="H112" s="695"/>
      <c r="I112" s="696"/>
      <c r="J112" s="35"/>
      <c r="K112" s="36" t="s">
        <v>57</v>
      </c>
      <c r="L112" s="37"/>
      <c r="N112" s="17" t="str">
        <f t="shared" ca="1" si="3"/>
        <v xml:space="preserve"> </v>
      </c>
    </row>
    <row r="113" spans="1:14" ht="20.25" customHeight="1">
      <c r="A113" s="18">
        <v>104</v>
      </c>
      <c r="B113" s="18"/>
      <c r="C113" s="18"/>
      <c r="D113" s="21"/>
      <c r="E113" s="23" t="str">
        <f t="shared" ca="1" si="2"/>
        <v xml:space="preserve"> </v>
      </c>
      <c r="F113" s="694"/>
      <c r="G113" s="695"/>
      <c r="H113" s="695"/>
      <c r="I113" s="696"/>
      <c r="J113" s="35"/>
      <c r="K113" s="36" t="s">
        <v>57</v>
      </c>
      <c r="L113" s="37"/>
      <c r="N113" s="17" t="str">
        <f t="shared" ca="1" si="3"/>
        <v xml:space="preserve"> </v>
      </c>
    </row>
    <row r="114" spans="1:14" ht="20.25" customHeight="1">
      <c r="A114" s="18">
        <v>105</v>
      </c>
      <c r="B114" s="18"/>
      <c r="C114" s="18"/>
      <c r="D114" s="21"/>
      <c r="E114" s="23" t="str">
        <f t="shared" ca="1" si="2"/>
        <v xml:space="preserve"> </v>
      </c>
      <c r="F114" s="694"/>
      <c r="G114" s="695"/>
      <c r="H114" s="695"/>
      <c r="I114" s="696"/>
      <c r="J114" s="35"/>
      <c r="K114" s="36" t="s">
        <v>57</v>
      </c>
      <c r="L114" s="37"/>
      <c r="N114" s="17" t="str">
        <f t="shared" ca="1" si="3"/>
        <v xml:space="preserve"> </v>
      </c>
    </row>
    <row r="115" spans="1:14" ht="20.25" customHeight="1">
      <c r="A115" s="18">
        <v>106</v>
      </c>
      <c r="B115" s="18"/>
      <c r="C115" s="18"/>
      <c r="D115" s="21"/>
      <c r="E115" s="23" t="str">
        <f t="shared" ca="1" si="2"/>
        <v xml:space="preserve"> </v>
      </c>
      <c r="F115" s="694"/>
      <c r="G115" s="695"/>
      <c r="H115" s="695"/>
      <c r="I115" s="696"/>
      <c r="J115" s="35"/>
      <c r="K115" s="36" t="s">
        <v>57</v>
      </c>
      <c r="L115" s="37"/>
      <c r="N115" s="17" t="str">
        <f t="shared" ca="1" si="3"/>
        <v xml:space="preserve"> </v>
      </c>
    </row>
    <row r="116" spans="1:14" ht="20.25" customHeight="1">
      <c r="A116" s="18">
        <v>107</v>
      </c>
      <c r="B116" s="18"/>
      <c r="C116" s="18"/>
      <c r="D116" s="21"/>
      <c r="E116" s="23" t="str">
        <f t="shared" ca="1" si="2"/>
        <v xml:space="preserve"> </v>
      </c>
      <c r="F116" s="694"/>
      <c r="G116" s="695"/>
      <c r="H116" s="695"/>
      <c r="I116" s="696"/>
      <c r="J116" s="35"/>
      <c r="K116" s="36" t="s">
        <v>57</v>
      </c>
      <c r="L116" s="37"/>
      <c r="N116" s="17" t="str">
        <f t="shared" ca="1" si="3"/>
        <v xml:space="preserve"> </v>
      </c>
    </row>
    <row r="117" spans="1:14" ht="20.25" customHeight="1">
      <c r="A117" s="18">
        <v>108</v>
      </c>
      <c r="B117" s="18"/>
      <c r="C117" s="18"/>
      <c r="D117" s="21"/>
      <c r="E117" s="23" t="str">
        <f t="shared" ca="1" si="2"/>
        <v xml:space="preserve"> </v>
      </c>
      <c r="F117" s="694"/>
      <c r="G117" s="695"/>
      <c r="H117" s="695"/>
      <c r="I117" s="696"/>
      <c r="J117" s="35"/>
      <c r="K117" s="36" t="s">
        <v>57</v>
      </c>
      <c r="L117" s="37"/>
      <c r="N117" s="17" t="str">
        <f t="shared" ca="1" si="3"/>
        <v xml:space="preserve"> </v>
      </c>
    </row>
    <row r="118" spans="1:14" ht="20.25" customHeight="1">
      <c r="A118" s="18">
        <v>109</v>
      </c>
      <c r="B118" s="18"/>
      <c r="C118" s="18"/>
      <c r="D118" s="21"/>
      <c r="E118" s="23" t="str">
        <f t="shared" ca="1" si="2"/>
        <v xml:space="preserve"> </v>
      </c>
      <c r="F118" s="694"/>
      <c r="G118" s="695"/>
      <c r="H118" s="695"/>
      <c r="I118" s="696"/>
      <c r="J118" s="35"/>
      <c r="K118" s="36" t="s">
        <v>57</v>
      </c>
      <c r="L118" s="37"/>
      <c r="N118" s="17" t="str">
        <f t="shared" ca="1" si="3"/>
        <v xml:space="preserve"> </v>
      </c>
    </row>
    <row r="119" spans="1:14" ht="20.25" customHeight="1">
      <c r="A119" s="18">
        <v>110</v>
      </c>
      <c r="B119" s="18"/>
      <c r="C119" s="18"/>
      <c r="D119" s="21"/>
      <c r="E119" s="23" t="str">
        <f t="shared" ca="1" si="2"/>
        <v xml:space="preserve"> </v>
      </c>
      <c r="F119" s="694"/>
      <c r="G119" s="695"/>
      <c r="H119" s="695"/>
      <c r="I119" s="696"/>
      <c r="J119" s="35"/>
      <c r="K119" s="36" t="s">
        <v>57</v>
      </c>
      <c r="L119" s="37"/>
      <c r="N119" s="17" t="str">
        <f t="shared" ca="1" si="3"/>
        <v xml:space="preserve"> </v>
      </c>
    </row>
    <row r="120" spans="1:14" ht="20.25" customHeight="1">
      <c r="A120" s="18">
        <v>111</v>
      </c>
      <c r="B120" s="18"/>
      <c r="C120" s="18"/>
      <c r="D120" s="21"/>
      <c r="E120" s="23" t="str">
        <f t="shared" ca="1" si="2"/>
        <v xml:space="preserve"> </v>
      </c>
      <c r="F120" s="694"/>
      <c r="G120" s="695"/>
      <c r="H120" s="695"/>
      <c r="I120" s="696"/>
      <c r="J120" s="35"/>
      <c r="K120" s="36" t="s">
        <v>57</v>
      </c>
      <c r="L120" s="37"/>
      <c r="N120" s="17" t="str">
        <f t="shared" ca="1" si="3"/>
        <v xml:space="preserve"> </v>
      </c>
    </row>
    <row r="121" spans="1:14" ht="20.25" customHeight="1">
      <c r="A121" s="18">
        <v>112</v>
      </c>
      <c r="B121" s="18"/>
      <c r="C121" s="18"/>
      <c r="D121" s="21"/>
      <c r="E121" s="23" t="str">
        <f t="shared" ca="1" si="2"/>
        <v xml:space="preserve"> </v>
      </c>
      <c r="F121" s="694"/>
      <c r="G121" s="695"/>
      <c r="H121" s="695"/>
      <c r="I121" s="696"/>
      <c r="J121" s="35"/>
      <c r="K121" s="36" t="s">
        <v>57</v>
      </c>
      <c r="L121" s="37"/>
      <c r="N121" s="17" t="str">
        <f t="shared" ca="1" si="3"/>
        <v xml:space="preserve"> </v>
      </c>
    </row>
    <row r="122" spans="1:14" ht="20.25" customHeight="1">
      <c r="A122" s="18">
        <v>113</v>
      </c>
      <c r="B122" s="18"/>
      <c r="C122" s="18"/>
      <c r="D122" s="21"/>
      <c r="E122" s="23" t="str">
        <f t="shared" ca="1" si="2"/>
        <v xml:space="preserve"> </v>
      </c>
      <c r="F122" s="694"/>
      <c r="G122" s="695"/>
      <c r="H122" s="695"/>
      <c r="I122" s="696"/>
      <c r="J122" s="35"/>
      <c r="K122" s="36" t="s">
        <v>57</v>
      </c>
      <c r="L122" s="37"/>
      <c r="N122" s="17" t="str">
        <f t="shared" ca="1" si="3"/>
        <v xml:space="preserve"> </v>
      </c>
    </row>
    <row r="123" spans="1:14" ht="20.25" customHeight="1">
      <c r="A123" s="18">
        <v>114</v>
      </c>
      <c r="B123" s="18"/>
      <c r="C123" s="18"/>
      <c r="D123" s="21"/>
      <c r="E123" s="23" t="str">
        <f t="shared" ca="1" si="2"/>
        <v xml:space="preserve"> </v>
      </c>
      <c r="F123" s="694"/>
      <c r="G123" s="695"/>
      <c r="H123" s="695"/>
      <c r="I123" s="696"/>
      <c r="J123" s="35"/>
      <c r="K123" s="36" t="s">
        <v>57</v>
      </c>
      <c r="L123" s="37"/>
      <c r="N123" s="17" t="str">
        <f t="shared" ca="1" si="3"/>
        <v xml:space="preserve"> </v>
      </c>
    </row>
    <row r="124" spans="1:14" ht="20.25" customHeight="1">
      <c r="A124" s="18">
        <v>115</v>
      </c>
      <c r="B124" s="18"/>
      <c r="C124" s="18"/>
      <c r="D124" s="21"/>
      <c r="E124" s="23" t="str">
        <f t="shared" ca="1" si="2"/>
        <v xml:space="preserve"> </v>
      </c>
      <c r="F124" s="694"/>
      <c r="G124" s="695"/>
      <c r="H124" s="695"/>
      <c r="I124" s="696"/>
      <c r="J124" s="35"/>
      <c r="K124" s="36" t="s">
        <v>57</v>
      </c>
      <c r="L124" s="37"/>
      <c r="N124" s="17" t="str">
        <f t="shared" ca="1" si="3"/>
        <v xml:space="preserve"> </v>
      </c>
    </row>
    <row r="125" spans="1:14" ht="20.25" customHeight="1">
      <c r="A125" s="18">
        <v>116</v>
      </c>
      <c r="B125" s="18"/>
      <c r="C125" s="18"/>
      <c r="D125" s="21"/>
      <c r="E125" s="23" t="str">
        <f t="shared" ca="1" si="2"/>
        <v xml:space="preserve"> </v>
      </c>
      <c r="F125" s="694"/>
      <c r="G125" s="695"/>
      <c r="H125" s="695"/>
      <c r="I125" s="696"/>
      <c r="J125" s="35"/>
      <c r="K125" s="36" t="s">
        <v>57</v>
      </c>
      <c r="L125" s="37"/>
      <c r="N125" s="17" t="str">
        <f t="shared" ca="1" si="3"/>
        <v xml:space="preserve"> </v>
      </c>
    </row>
    <row r="126" spans="1:14" ht="20.25" customHeight="1">
      <c r="A126" s="18">
        <v>117</v>
      </c>
      <c r="B126" s="18"/>
      <c r="C126" s="18"/>
      <c r="D126" s="21"/>
      <c r="E126" s="23" t="str">
        <f t="shared" ca="1" si="2"/>
        <v xml:space="preserve"> </v>
      </c>
      <c r="F126" s="694"/>
      <c r="G126" s="695"/>
      <c r="H126" s="695"/>
      <c r="I126" s="696"/>
      <c r="J126" s="35"/>
      <c r="K126" s="36" t="s">
        <v>57</v>
      </c>
      <c r="L126" s="37"/>
      <c r="N126" s="17" t="str">
        <f t="shared" ca="1" si="3"/>
        <v xml:space="preserve"> </v>
      </c>
    </row>
    <row r="127" spans="1:14" ht="20.25" customHeight="1">
      <c r="A127" s="18">
        <v>118</v>
      </c>
      <c r="B127" s="18"/>
      <c r="C127" s="18"/>
      <c r="D127" s="21"/>
      <c r="E127" s="23" t="str">
        <f t="shared" ca="1" si="2"/>
        <v xml:space="preserve"> </v>
      </c>
      <c r="F127" s="694"/>
      <c r="G127" s="695"/>
      <c r="H127" s="695"/>
      <c r="I127" s="696"/>
      <c r="J127" s="35"/>
      <c r="K127" s="36" t="s">
        <v>57</v>
      </c>
      <c r="L127" s="37"/>
      <c r="N127" s="17" t="str">
        <f t="shared" ca="1" si="3"/>
        <v xml:space="preserve"> </v>
      </c>
    </row>
    <row r="128" spans="1:14" ht="20.25" customHeight="1">
      <c r="A128" s="18">
        <v>119</v>
      </c>
      <c r="B128" s="18"/>
      <c r="C128" s="18"/>
      <c r="D128" s="21"/>
      <c r="E128" s="23" t="str">
        <f t="shared" ca="1" si="2"/>
        <v xml:space="preserve"> </v>
      </c>
      <c r="F128" s="694"/>
      <c r="G128" s="695"/>
      <c r="H128" s="695"/>
      <c r="I128" s="696"/>
      <c r="J128" s="35"/>
      <c r="K128" s="36" t="s">
        <v>57</v>
      </c>
      <c r="L128" s="37"/>
      <c r="N128" s="17" t="str">
        <f t="shared" ca="1" si="3"/>
        <v xml:space="preserve"> </v>
      </c>
    </row>
    <row r="129" spans="1:14" ht="20.25" customHeight="1">
      <c r="A129" s="18">
        <v>120</v>
      </c>
      <c r="B129" s="18"/>
      <c r="C129" s="18"/>
      <c r="D129" s="21"/>
      <c r="E129" s="23" t="str">
        <f t="shared" ca="1" si="2"/>
        <v xml:space="preserve"> </v>
      </c>
      <c r="F129" s="694"/>
      <c r="G129" s="695"/>
      <c r="H129" s="695"/>
      <c r="I129" s="696"/>
      <c r="J129" s="35"/>
      <c r="K129" s="36" t="s">
        <v>57</v>
      </c>
      <c r="L129" s="37"/>
      <c r="N129" s="17" t="str">
        <f t="shared" ca="1" si="3"/>
        <v xml:space="preserve"> </v>
      </c>
    </row>
    <row r="130" spans="1:14" ht="20.25" customHeight="1">
      <c r="A130" s="18">
        <v>121</v>
      </c>
      <c r="B130" s="18"/>
      <c r="C130" s="18"/>
      <c r="D130" s="21"/>
      <c r="E130" s="23" t="str">
        <f t="shared" ca="1" si="2"/>
        <v xml:space="preserve"> </v>
      </c>
      <c r="F130" s="694"/>
      <c r="G130" s="695"/>
      <c r="H130" s="695"/>
      <c r="I130" s="696"/>
      <c r="J130" s="35"/>
      <c r="K130" s="36" t="s">
        <v>57</v>
      </c>
      <c r="L130" s="37"/>
      <c r="N130" s="17" t="str">
        <f t="shared" ca="1" si="3"/>
        <v xml:space="preserve"> </v>
      </c>
    </row>
    <row r="131" spans="1:14" ht="20.25" customHeight="1">
      <c r="A131" s="18">
        <v>122</v>
      </c>
      <c r="B131" s="18"/>
      <c r="C131" s="18"/>
      <c r="D131" s="21"/>
      <c r="E131" s="23" t="str">
        <f t="shared" ca="1" si="2"/>
        <v xml:space="preserve"> </v>
      </c>
      <c r="F131" s="694"/>
      <c r="G131" s="695"/>
      <c r="H131" s="695"/>
      <c r="I131" s="696"/>
      <c r="J131" s="35"/>
      <c r="K131" s="36" t="s">
        <v>57</v>
      </c>
      <c r="L131" s="37"/>
      <c r="N131" s="17" t="str">
        <f t="shared" ca="1" si="3"/>
        <v xml:space="preserve"> </v>
      </c>
    </row>
    <row r="132" spans="1:14" ht="20.25" customHeight="1">
      <c r="A132" s="18">
        <v>123</v>
      </c>
      <c r="B132" s="18"/>
      <c r="C132" s="18"/>
      <c r="D132" s="21"/>
      <c r="E132" s="23" t="str">
        <f t="shared" ca="1" si="2"/>
        <v xml:space="preserve"> </v>
      </c>
      <c r="F132" s="694"/>
      <c r="G132" s="695"/>
      <c r="H132" s="695"/>
      <c r="I132" s="696"/>
      <c r="J132" s="35"/>
      <c r="K132" s="36" t="s">
        <v>57</v>
      </c>
      <c r="L132" s="37"/>
      <c r="N132" s="17" t="str">
        <f t="shared" ca="1" si="3"/>
        <v xml:space="preserve"> </v>
      </c>
    </row>
    <row r="133" spans="1:14" ht="20.25" customHeight="1">
      <c r="A133" s="18">
        <v>124</v>
      </c>
      <c r="B133" s="18"/>
      <c r="C133" s="18"/>
      <c r="D133" s="21"/>
      <c r="E133" s="23" t="str">
        <f t="shared" ca="1" si="2"/>
        <v xml:space="preserve"> </v>
      </c>
      <c r="F133" s="694"/>
      <c r="G133" s="695"/>
      <c r="H133" s="695"/>
      <c r="I133" s="696"/>
      <c r="J133" s="35"/>
      <c r="K133" s="36" t="s">
        <v>57</v>
      </c>
      <c r="L133" s="37"/>
      <c r="N133" s="17" t="str">
        <f t="shared" ca="1" si="3"/>
        <v xml:space="preserve"> </v>
      </c>
    </row>
    <row r="134" spans="1:14" ht="20.25" customHeight="1">
      <c r="A134" s="18">
        <v>125</v>
      </c>
      <c r="B134" s="18"/>
      <c r="C134" s="18"/>
      <c r="D134" s="21"/>
      <c r="E134" s="23" t="str">
        <f t="shared" ca="1" si="2"/>
        <v xml:space="preserve"> </v>
      </c>
      <c r="F134" s="694"/>
      <c r="G134" s="695"/>
      <c r="H134" s="695"/>
      <c r="I134" s="696"/>
      <c r="J134" s="35"/>
      <c r="K134" s="36" t="s">
        <v>57</v>
      </c>
      <c r="L134" s="37"/>
      <c r="N134" s="17" t="str">
        <f t="shared" ca="1" si="3"/>
        <v xml:space="preserve"> </v>
      </c>
    </row>
    <row r="135" spans="1:14" ht="20.25" customHeight="1">
      <c r="A135" s="18">
        <v>126</v>
      </c>
      <c r="B135" s="18"/>
      <c r="C135" s="18"/>
      <c r="D135" s="21"/>
      <c r="E135" s="23" t="str">
        <f t="shared" ca="1" si="2"/>
        <v xml:space="preserve"> </v>
      </c>
      <c r="F135" s="694"/>
      <c r="G135" s="695"/>
      <c r="H135" s="695"/>
      <c r="I135" s="696"/>
      <c r="J135" s="35"/>
      <c r="K135" s="36" t="s">
        <v>57</v>
      </c>
      <c r="L135" s="37"/>
      <c r="N135" s="17" t="str">
        <f t="shared" ca="1" si="3"/>
        <v xml:space="preserve"> </v>
      </c>
    </row>
    <row r="136" spans="1:14" ht="20.25" customHeight="1">
      <c r="A136" s="18">
        <v>127</v>
      </c>
      <c r="B136" s="18"/>
      <c r="C136" s="18"/>
      <c r="D136" s="21"/>
      <c r="E136" s="23" t="str">
        <f t="shared" ca="1" si="2"/>
        <v xml:space="preserve"> </v>
      </c>
      <c r="F136" s="694"/>
      <c r="G136" s="695"/>
      <c r="H136" s="695"/>
      <c r="I136" s="696"/>
      <c r="J136" s="35"/>
      <c r="K136" s="36" t="s">
        <v>57</v>
      </c>
      <c r="L136" s="37"/>
      <c r="N136" s="17" t="str">
        <f t="shared" ca="1" si="3"/>
        <v xml:space="preserve"> </v>
      </c>
    </row>
    <row r="137" spans="1:14" ht="20.25" customHeight="1">
      <c r="A137" s="18">
        <v>128</v>
      </c>
      <c r="B137" s="18"/>
      <c r="C137" s="18"/>
      <c r="D137" s="21"/>
      <c r="E137" s="23" t="str">
        <f t="shared" ca="1" si="2"/>
        <v xml:space="preserve"> </v>
      </c>
      <c r="F137" s="694"/>
      <c r="G137" s="695"/>
      <c r="H137" s="695"/>
      <c r="I137" s="696"/>
      <c r="J137" s="35"/>
      <c r="K137" s="36" t="s">
        <v>57</v>
      </c>
      <c r="L137" s="37"/>
      <c r="N137" s="17" t="str">
        <f t="shared" ca="1" si="3"/>
        <v xml:space="preserve"> </v>
      </c>
    </row>
    <row r="138" spans="1:14" ht="20.25" customHeight="1">
      <c r="A138" s="18">
        <v>129</v>
      </c>
      <c r="B138" s="18"/>
      <c r="C138" s="18"/>
      <c r="D138" s="21"/>
      <c r="E138" s="23" t="str">
        <f t="shared" ca="1" si="2"/>
        <v xml:space="preserve"> </v>
      </c>
      <c r="F138" s="694"/>
      <c r="G138" s="695"/>
      <c r="H138" s="695"/>
      <c r="I138" s="696"/>
      <c r="J138" s="35"/>
      <c r="K138" s="36" t="s">
        <v>57</v>
      </c>
      <c r="L138" s="37"/>
      <c r="N138" s="17" t="str">
        <f t="shared" ca="1" si="3"/>
        <v xml:space="preserve"> </v>
      </c>
    </row>
    <row r="139" spans="1:14" ht="20.25" customHeight="1">
      <c r="A139" s="18">
        <v>130</v>
      </c>
      <c r="B139" s="18"/>
      <c r="C139" s="18"/>
      <c r="D139" s="21"/>
      <c r="E139" s="23" t="str">
        <f t="shared" ref="E139:E156" ca="1" si="4">IF(ISBLANK(D139)," ",DATEDIF(D139,DATE(YEAR(TODAY()),4,1),"Y"))</f>
        <v xml:space="preserve"> </v>
      </c>
      <c r="F139" s="694"/>
      <c r="G139" s="695"/>
      <c r="H139" s="695"/>
      <c r="I139" s="696"/>
      <c r="J139" s="35"/>
      <c r="K139" s="36" t="s">
        <v>57</v>
      </c>
      <c r="L139" s="37"/>
      <c r="N139" s="17" t="str">
        <f t="shared" ref="N139:N156" ca="1" si="5">C139&amp;E139</f>
        <v xml:space="preserve"> </v>
      </c>
    </row>
    <row r="140" spans="1:14" ht="20.25" customHeight="1">
      <c r="A140" s="18">
        <v>131</v>
      </c>
      <c r="B140" s="18"/>
      <c r="C140" s="18"/>
      <c r="D140" s="21"/>
      <c r="E140" s="23" t="str">
        <f t="shared" ca="1" si="4"/>
        <v xml:space="preserve"> </v>
      </c>
      <c r="F140" s="694"/>
      <c r="G140" s="695"/>
      <c r="H140" s="695"/>
      <c r="I140" s="696"/>
      <c r="J140" s="35"/>
      <c r="K140" s="36" t="s">
        <v>57</v>
      </c>
      <c r="L140" s="37"/>
      <c r="N140" s="17" t="str">
        <f t="shared" ca="1" si="5"/>
        <v xml:space="preserve"> </v>
      </c>
    </row>
    <row r="141" spans="1:14" ht="20.25" customHeight="1">
      <c r="A141" s="18">
        <v>132</v>
      </c>
      <c r="B141" s="18"/>
      <c r="C141" s="18"/>
      <c r="D141" s="21"/>
      <c r="E141" s="23" t="str">
        <f t="shared" ca="1" si="4"/>
        <v xml:space="preserve"> </v>
      </c>
      <c r="F141" s="694"/>
      <c r="G141" s="695"/>
      <c r="H141" s="695"/>
      <c r="I141" s="696"/>
      <c r="J141" s="35"/>
      <c r="K141" s="36" t="s">
        <v>57</v>
      </c>
      <c r="L141" s="37"/>
      <c r="N141" s="17" t="str">
        <f t="shared" ca="1" si="5"/>
        <v xml:space="preserve"> </v>
      </c>
    </row>
    <row r="142" spans="1:14" ht="20.25" customHeight="1">
      <c r="A142" s="18">
        <v>133</v>
      </c>
      <c r="B142" s="18"/>
      <c r="C142" s="18"/>
      <c r="D142" s="21"/>
      <c r="E142" s="23" t="str">
        <f t="shared" ca="1" si="4"/>
        <v xml:space="preserve"> </v>
      </c>
      <c r="F142" s="694"/>
      <c r="G142" s="695"/>
      <c r="H142" s="695"/>
      <c r="I142" s="696"/>
      <c r="J142" s="35"/>
      <c r="K142" s="36" t="s">
        <v>57</v>
      </c>
      <c r="L142" s="37"/>
      <c r="N142" s="17" t="str">
        <f t="shared" ca="1" si="5"/>
        <v xml:space="preserve"> </v>
      </c>
    </row>
    <row r="143" spans="1:14" ht="20.25" customHeight="1">
      <c r="A143" s="18">
        <v>134</v>
      </c>
      <c r="B143" s="18"/>
      <c r="C143" s="18"/>
      <c r="D143" s="21"/>
      <c r="E143" s="23" t="str">
        <f t="shared" ca="1" si="4"/>
        <v xml:space="preserve"> </v>
      </c>
      <c r="F143" s="694"/>
      <c r="G143" s="695"/>
      <c r="H143" s="695"/>
      <c r="I143" s="696"/>
      <c r="J143" s="35"/>
      <c r="K143" s="36" t="s">
        <v>57</v>
      </c>
      <c r="L143" s="37"/>
      <c r="N143" s="17" t="str">
        <f t="shared" ca="1" si="5"/>
        <v xml:space="preserve"> </v>
      </c>
    </row>
    <row r="144" spans="1:14" ht="20.25" customHeight="1">
      <c r="A144" s="18">
        <v>135</v>
      </c>
      <c r="B144" s="18"/>
      <c r="C144" s="18"/>
      <c r="D144" s="21"/>
      <c r="E144" s="23" t="str">
        <f t="shared" ca="1" si="4"/>
        <v xml:space="preserve"> </v>
      </c>
      <c r="F144" s="694"/>
      <c r="G144" s="695"/>
      <c r="H144" s="695"/>
      <c r="I144" s="696"/>
      <c r="J144" s="35"/>
      <c r="K144" s="36" t="s">
        <v>57</v>
      </c>
      <c r="L144" s="37"/>
      <c r="N144" s="17" t="str">
        <f t="shared" ca="1" si="5"/>
        <v xml:space="preserve"> </v>
      </c>
    </row>
    <row r="145" spans="1:14" ht="20.25" customHeight="1">
      <c r="A145" s="18">
        <v>136</v>
      </c>
      <c r="B145" s="18"/>
      <c r="C145" s="18"/>
      <c r="D145" s="21"/>
      <c r="E145" s="23" t="str">
        <f t="shared" ca="1" si="4"/>
        <v xml:space="preserve"> </v>
      </c>
      <c r="F145" s="694"/>
      <c r="G145" s="695"/>
      <c r="H145" s="695"/>
      <c r="I145" s="696"/>
      <c r="J145" s="35"/>
      <c r="K145" s="36" t="s">
        <v>57</v>
      </c>
      <c r="L145" s="37"/>
      <c r="N145" s="17" t="str">
        <f t="shared" ca="1" si="5"/>
        <v xml:space="preserve"> </v>
      </c>
    </row>
    <row r="146" spans="1:14" ht="20.25" customHeight="1">
      <c r="A146" s="18">
        <v>137</v>
      </c>
      <c r="B146" s="18"/>
      <c r="C146" s="18"/>
      <c r="D146" s="21"/>
      <c r="E146" s="23" t="str">
        <f t="shared" ca="1" si="4"/>
        <v xml:space="preserve"> </v>
      </c>
      <c r="F146" s="694"/>
      <c r="G146" s="695"/>
      <c r="H146" s="695"/>
      <c r="I146" s="696"/>
      <c r="J146" s="35"/>
      <c r="K146" s="36" t="s">
        <v>57</v>
      </c>
      <c r="L146" s="37"/>
      <c r="N146" s="17" t="str">
        <f t="shared" ca="1" si="5"/>
        <v xml:space="preserve"> </v>
      </c>
    </row>
    <row r="147" spans="1:14" ht="20.25" customHeight="1">
      <c r="A147" s="18">
        <v>138</v>
      </c>
      <c r="B147" s="18"/>
      <c r="C147" s="18"/>
      <c r="D147" s="21"/>
      <c r="E147" s="23" t="str">
        <f t="shared" ca="1" si="4"/>
        <v xml:space="preserve"> </v>
      </c>
      <c r="F147" s="694"/>
      <c r="G147" s="695"/>
      <c r="H147" s="695"/>
      <c r="I147" s="696"/>
      <c r="J147" s="35"/>
      <c r="K147" s="36" t="s">
        <v>57</v>
      </c>
      <c r="L147" s="37"/>
      <c r="N147" s="17" t="str">
        <f t="shared" ca="1" si="5"/>
        <v xml:space="preserve"> </v>
      </c>
    </row>
    <row r="148" spans="1:14" ht="20.25" customHeight="1">
      <c r="A148" s="18">
        <v>139</v>
      </c>
      <c r="B148" s="18"/>
      <c r="C148" s="18"/>
      <c r="D148" s="21"/>
      <c r="E148" s="23" t="str">
        <f t="shared" ca="1" si="4"/>
        <v xml:space="preserve"> </v>
      </c>
      <c r="F148" s="694"/>
      <c r="G148" s="695"/>
      <c r="H148" s="695"/>
      <c r="I148" s="696"/>
      <c r="J148" s="35"/>
      <c r="K148" s="36" t="s">
        <v>57</v>
      </c>
      <c r="L148" s="37"/>
      <c r="N148" s="17" t="str">
        <f t="shared" ca="1" si="5"/>
        <v xml:space="preserve"> </v>
      </c>
    </row>
    <row r="149" spans="1:14" ht="20.25" customHeight="1">
      <c r="A149" s="18">
        <v>140</v>
      </c>
      <c r="B149" s="18"/>
      <c r="C149" s="18"/>
      <c r="D149" s="21"/>
      <c r="E149" s="23" t="str">
        <f t="shared" ca="1" si="4"/>
        <v xml:space="preserve"> </v>
      </c>
      <c r="F149" s="694"/>
      <c r="G149" s="695"/>
      <c r="H149" s="695"/>
      <c r="I149" s="696"/>
      <c r="J149" s="35"/>
      <c r="K149" s="36" t="s">
        <v>57</v>
      </c>
      <c r="L149" s="37"/>
      <c r="N149" s="17" t="str">
        <f t="shared" ca="1" si="5"/>
        <v xml:space="preserve"> </v>
      </c>
    </row>
    <row r="150" spans="1:14" ht="20.25" customHeight="1">
      <c r="A150" s="18">
        <v>141</v>
      </c>
      <c r="B150" s="18"/>
      <c r="C150" s="18"/>
      <c r="D150" s="21"/>
      <c r="E150" s="23" t="str">
        <f t="shared" ca="1" si="4"/>
        <v xml:space="preserve"> </v>
      </c>
      <c r="F150" s="694"/>
      <c r="G150" s="695"/>
      <c r="H150" s="695"/>
      <c r="I150" s="696"/>
      <c r="J150" s="35"/>
      <c r="K150" s="36" t="s">
        <v>57</v>
      </c>
      <c r="L150" s="37"/>
      <c r="N150" s="17" t="str">
        <f t="shared" ca="1" si="5"/>
        <v xml:space="preserve"> </v>
      </c>
    </row>
    <row r="151" spans="1:14" ht="20.25" customHeight="1">
      <c r="A151" s="18">
        <v>142</v>
      </c>
      <c r="B151" s="18"/>
      <c r="C151" s="18"/>
      <c r="D151" s="21"/>
      <c r="E151" s="23" t="str">
        <f t="shared" ca="1" si="4"/>
        <v xml:space="preserve"> </v>
      </c>
      <c r="F151" s="694"/>
      <c r="G151" s="695"/>
      <c r="H151" s="695"/>
      <c r="I151" s="696"/>
      <c r="J151" s="35"/>
      <c r="K151" s="36" t="s">
        <v>57</v>
      </c>
      <c r="L151" s="37"/>
      <c r="N151" s="17" t="str">
        <f t="shared" ca="1" si="5"/>
        <v xml:space="preserve"> </v>
      </c>
    </row>
    <row r="152" spans="1:14" ht="20.25" customHeight="1">
      <c r="A152" s="18">
        <v>143</v>
      </c>
      <c r="B152" s="18"/>
      <c r="C152" s="18"/>
      <c r="D152" s="21"/>
      <c r="E152" s="23" t="str">
        <f t="shared" ca="1" si="4"/>
        <v xml:space="preserve"> </v>
      </c>
      <c r="F152" s="694"/>
      <c r="G152" s="695"/>
      <c r="H152" s="695"/>
      <c r="I152" s="696"/>
      <c r="J152" s="35"/>
      <c r="K152" s="36" t="s">
        <v>57</v>
      </c>
      <c r="L152" s="37"/>
      <c r="N152" s="17" t="str">
        <f t="shared" ca="1" si="5"/>
        <v xml:space="preserve"> </v>
      </c>
    </row>
    <row r="153" spans="1:14" ht="20.25" customHeight="1">
      <c r="A153" s="18">
        <v>144</v>
      </c>
      <c r="B153" s="18"/>
      <c r="C153" s="18"/>
      <c r="D153" s="21"/>
      <c r="E153" s="23" t="str">
        <f t="shared" ca="1" si="4"/>
        <v xml:space="preserve"> </v>
      </c>
      <c r="F153" s="694"/>
      <c r="G153" s="695"/>
      <c r="H153" s="695"/>
      <c r="I153" s="696"/>
      <c r="J153" s="35"/>
      <c r="K153" s="36" t="s">
        <v>57</v>
      </c>
      <c r="L153" s="37"/>
      <c r="N153" s="17" t="str">
        <f t="shared" ca="1" si="5"/>
        <v xml:space="preserve"> </v>
      </c>
    </row>
    <row r="154" spans="1:14" ht="20.25" customHeight="1">
      <c r="A154" s="18">
        <v>145</v>
      </c>
      <c r="B154" s="18"/>
      <c r="C154" s="18"/>
      <c r="D154" s="21"/>
      <c r="E154" s="23" t="str">
        <f t="shared" ca="1" si="4"/>
        <v xml:space="preserve"> </v>
      </c>
      <c r="F154" s="694"/>
      <c r="G154" s="695"/>
      <c r="H154" s="695"/>
      <c r="I154" s="696"/>
      <c r="J154" s="35"/>
      <c r="K154" s="36" t="s">
        <v>57</v>
      </c>
      <c r="L154" s="37"/>
      <c r="N154" s="17" t="str">
        <f t="shared" ca="1" si="5"/>
        <v xml:space="preserve"> </v>
      </c>
    </row>
    <row r="155" spans="1:14" ht="20.25" customHeight="1">
      <c r="A155" s="18">
        <v>146</v>
      </c>
      <c r="B155" s="18"/>
      <c r="C155" s="18"/>
      <c r="D155" s="21"/>
      <c r="E155" s="23" t="str">
        <f t="shared" ca="1" si="4"/>
        <v xml:space="preserve"> </v>
      </c>
      <c r="F155" s="694"/>
      <c r="G155" s="695"/>
      <c r="H155" s="695"/>
      <c r="I155" s="696"/>
      <c r="J155" s="35"/>
      <c r="K155" s="36" t="s">
        <v>57</v>
      </c>
      <c r="L155" s="37"/>
      <c r="N155" s="17" t="str">
        <f t="shared" ca="1" si="5"/>
        <v xml:space="preserve"> </v>
      </c>
    </row>
    <row r="156" spans="1:14" ht="20.25" customHeight="1">
      <c r="A156" s="18">
        <v>147</v>
      </c>
      <c r="B156" s="18"/>
      <c r="C156" s="18"/>
      <c r="D156" s="21"/>
      <c r="E156" s="23" t="str">
        <f t="shared" ca="1" si="4"/>
        <v xml:space="preserve"> </v>
      </c>
      <c r="F156" s="694"/>
      <c r="G156" s="695"/>
      <c r="H156" s="695"/>
      <c r="I156" s="696"/>
      <c r="J156" s="35"/>
      <c r="K156" s="36" t="s">
        <v>57</v>
      </c>
      <c r="L156" s="37"/>
      <c r="N156" s="17" t="str">
        <f t="shared" ca="1" si="5"/>
        <v xml:space="preserve"> </v>
      </c>
    </row>
  </sheetData>
  <sheetProtection selectLockedCells="1" selectUnlockedCells="1"/>
  <protectedRanges>
    <protectedRange sqref="J10:J156" name="範囲7"/>
    <protectedRange sqref="C10:C156" name="範囲6"/>
    <protectedRange sqref="L10:L156" name="範囲4"/>
    <protectedRange sqref="B10:C156" name="範囲1"/>
    <protectedRange sqref="F10:J156" name="範囲3"/>
    <protectedRange sqref="D10:D156" name="範囲5"/>
  </protectedRanges>
  <mergeCells count="166">
    <mergeCell ref="F155:I155"/>
    <mergeCell ref="F156:I156"/>
    <mergeCell ref="F151:I151"/>
    <mergeCell ref="F152:I152"/>
    <mergeCell ref="F153:I153"/>
    <mergeCell ref="F154:I154"/>
    <mergeCell ref="J5:K5"/>
    <mergeCell ref="C7:D7"/>
    <mergeCell ref="E7:F7"/>
    <mergeCell ref="G5:H5"/>
    <mergeCell ref="G6:H6"/>
    <mergeCell ref="G7:H7"/>
    <mergeCell ref="F150:I150"/>
    <mergeCell ref="F143:I143"/>
    <mergeCell ref="F144:I144"/>
    <mergeCell ref="F145:I145"/>
    <mergeCell ref="F146:I146"/>
    <mergeCell ref="F118:I118"/>
    <mergeCell ref="F147:I147"/>
    <mergeCell ref="F148:I148"/>
    <mergeCell ref="F149:I149"/>
    <mergeCell ref="F137:I137"/>
    <mergeCell ref="F138:I138"/>
    <mergeCell ref="F139:I139"/>
    <mergeCell ref="F140:I140"/>
    <mergeCell ref="F141:I141"/>
    <mergeCell ref="F142:I142"/>
    <mergeCell ref="F131:I131"/>
    <mergeCell ref="F132:I132"/>
    <mergeCell ref="F133:I133"/>
    <mergeCell ref="F134:I134"/>
    <mergeCell ref="F135:I135"/>
    <mergeCell ref="F119:I119"/>
    <mergeCell ref="F120:I120"/>
    <mergeCell ref="F121:I121"/>
    <mergeCell ref="F122:I122"/>
    <mergeCell ref="F123:I123"/>
    <mergeCell ref="F124:I124"/>
    <mergeCell ref="F136:I136"/>
    <mergeCell ref="F125:I125"/>
    <mergeCell ref="F126:I126"/>
    <mergeCell ref="F127:I127"/>
    <mergeCell ref="F128:I128"/>
    <mergeCell ref="F129:I129"/>
    <mergeCell ref="F130:I130"/>
    <mergeCell ref="F108:I108"/>
    <mergeCell ref="F109:I109"/>
    <mergeCell ref="F110:I110"/>
    <mergeCell ref="F115:I115"/>
    <mergeCell ref="F116:I116"/>
    <mergeCell ref="F117:I117"/>
    <mergeCell ref="F111:I111"/>
    <mergeCell ref="F112:I112"/>
    <mergeCell ref="F113:I113"/>
    <mergeCell ref="F114:I114"/>
    <mergeCell ref="F99:I99"/>
    <mergeCell ref="F100:I100"/>
    <mergeCell ref="F101:I101"/>
    <mergeCell ref="F102:I102"/>
    <mergeCell ref="F103:I103"/>
    <mergeCell ref="F104:I104"/>
    <mergeCell ref="F105:I105"/>
    <mergeCell ref="F106:I106"/>
    <mergeCell ref="F107:I107"/>
    <mergeCell ref="F90:I90"/>
    <mergeCell ref="F91:I91"/>
    <mergeCell ref="F92:I92"/>
    <mergeCell ref="F93:I93"/>
    <mergeCell ref="F94:I94"/>
    <mergeCell ref="F95:I95"/>
    <mergeCell ref="F96:I96"/>
    <mergeCell ref="F97:I97"/>
    <mergeCell ref="F98:I98"/>
    <mergeCell ref="F81:I81"/>
    <mergeCell ref="F82:I82"/>
    <mergeCell ref="F83:I83"/>
    <mergeCell ref="F84:I84"/>
    <mergeCell ref="F85:I85"/>
    <mergeCell ref="F86:I86"/>
    <mergeCell ref="F87:I87"/>
    <mergeCell ref="F88:I88"/>
    <mergeCell ref="F89:I89"/>
    <mergeCell ref="F72:I72"/>
    <mergeCell ref="F73:I73"/>
    <mergeCell ref="F74:I74"/>
    <mergeCell ref="F75:I75"/>
    <mergeCell ref="F76:I76"/>
    <mergeCell ref="F77:I77"/>
    <mergeCell ref="F78:I78"/>
    <mergeCell ref="F79:I79"/>
    <mergeCell ref="F80:I80"/>
    <mergeCell ref="F63:I63"/>
    <mergeCell ref="F64:I64"/>
    <mergeCell ref="F65:I65"/>
    <mergeCell ref="F66:I66"/>
    <mergeCell ref="F67:I67"/>
    <mergeCell ref="F68:I68"/>
    <mergeCell ref="F69:I69"/>
    <mergeCell ref="F70:I70"/>
    <mergeCell ref="F71:I71"/>
    <mergeCell ref="F54:I54"/>
    <mergeCell ref="F55:I55"/>
    <mergeCell ref="F56:I56"/>
    <mergeCell ref="F57:I57"/>
    <mergeCell ref="F58:I58"/>
    <mergeCell ref="F59:I59"/>
    <mergeCell ref="F60:I60"/>
    <mergeCell ref="F61:I61"/>
    <mergeCell ref="F62:I62"/>
    <mergeCell ref="F45:I45"/>
    <mergeCell ref="F46:I46"/>
    <mergeCell ref="F47:I47"/>
    <mergeCell ref="F48:I48"/>
    <mergeCell ref="F49:I49"/>
    <mergeCell ref="F50:I50"/>
    <mergeCell ref="F51:I51"/>
    <mergeCell ref="F52:I52"/>
    <mergeCell ref="F53:I53"/>
    <mergeCell ref="F40:I40"/>
    <mergeCell ref="F41:I41"/>
    <mergeCell ref="F42:I42"/>
    <mergeCell ref="F36:I36"/>
    <mergeCell ref="F37:I37"/>
    <mergeCell ref="F38:I38"/>
    <mergeCell ref="F39:I39"/>
    <mergeCell ref="F43:I43"/>
    <mergeCell ref="F44:I44"/>
    <mergeCell ref="F26:I26"/>
    <mergeCell ref="F27:I27"/>
    <mergeCell ref="F34:I34"/>
    <mergeCell ref="F35:I35"/>
    <mergeCell ref="F28:I28"/>
    <mergeCell ref="F29:I29"/>
    <mergeCell ref="F30:I30"/>
    <mergeCell ref="F31:I31"/>
    <mergeCell ref="F32:I32"/>
    <mergeCell ref="F33:I33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10:I10"/>
    <mergeCell ref="F11:I11"/>
    <mergeCell ref="J9:L9"/>
    <mergeCell ref="F9:I9"/>
    <mergeCell ref="F12:I12"/>
    <mergeCell ref="F13:I13"/>
    <mergeCell ref="F14:I14"/>
    <mergeCell ref="F15:I15"/>
    <mergeCell ref="F16:I16"/>
    <mergeCell ref="F1:H1"/>
    <mergeCell ref="C4:D4"/>
    <mergeCell ref="C5:D5"/>
    <mergeCell ref="C6:D6"/>
    <mergeCell ref="E4:F4"/>
    <mergeCell ref="E5:F5"/>
    <mergeCell ref="E6:F6"/>
    <mergeCell ref="H2:L2"/>
    <mergeCell ref="F2:G2"/>
    <mergeCell ref="J4:L4"/>
    <mergeCell ref="G4:H4"/>
  </mergeCells>
  <phoneticPr fontId="3"/>
  <conditionalFormatting sqref="C10:C156">
    <cfRule type="containsText" dxfId="36" priority="1" stopIfTrue="1" operator="containsText" text="女">
      <formula>NOT(ISERROR(SEARCH("女",C10)))</formula>
    </cfRule>
    <cfRule type="containsText" dxfId="35" priority="2" stopIfTrue="1" operator="containsText" text="男">
      <formula>NOT(ISERROR(SEARCH("男",C10)))</formula>
    </cfRule>
  </conditionalFormatting>
  <conditionalFormatting sqref="G5:H5">
    <cfRule type="cellIs" dxfId="34" priority="3" stopIfTrue="1" operator="notEqual">
      <formula>$B$5+$C$5+$E$5</formula>
    </cfRule>
  </conditionalFormatting>
  <conditionalFormatting sqref="G6:H6">
    <cfRule type="cellIs" priority="4" stopIfTrue="1" operator="notEqual">
      <formula>$B$6+$C$6+$E$6</formula>
    </cfRule>
  </conditionalFormatting>
  <conditionalFormatting sqref="G7:H7">
    <cfRule type="cellIs" dxfId="33" priority="5" stopIfTrue="1" operator="notEqual">
      <formula>$B$7+$C$7+$E$7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E120"/>
  <sheetViews>
    <sheetView workbookViewId="0"/>
  </sheetViews>
  <sheetFormatPr defaultRowHeight="13.5"/>
  <cols>
    <col min="1" max="1" width="7" style="13" bestFit="1" customWidth="1"/>
    <col min="2" max="2" width="7.625" style="13" bestFit="1" customWidth="1"/>
    <col min="3" max="3" width="6.5" style="13" bestFit="1" customWidth="1"/>
    <col min="4" max="4" width="9.75" style="13" bestFit="1" customWidth="1"/>
    <col min="5" max="5" width="8.875" style="13" bestFit="1" customWidth="1"/>
    <col min="6" max="6" width="7" style="13" bestFit="1" customWidth="1"/>
    <col min="7" max="7" width="7.625" style="13" bestFit="1" customWidth="1"/>
    <col min="8" max="8" width="6.5" style="13" bestFit="1" customWidth="1"/>
    <col min="9" max="9" width="9.75" style="13" bestFit="1" customWidth="1"/>
    <col min="10" max="10" width="8.875" style="13" bestFit="1" customWidth="1"/>
    <col min="11" max="16384" width="9" style="13"/>
  </cols>
  <sheetData>
    <row r="1" spans="1:5">
      <c r="A1" s="10">
        <v>20</v>
      </c>
      <c r="B1" s="11">
        <v>7400</v>
      </c>
      <c r="C1" s="10">
        <v>300</v>
      </c>
      <c r="D1" s="12">
        <v>9000</v>
      </c>
      <c r="E1" s="11">
        <f>A1*C1+B1</f>
        <v>13400</v>
      </c>
    </row>
    <row r="2" spans="1:5">
      <c r="A2" s="10">
        <v>21</v>
      </c>
      <c r="B2" s="11">
        <v>7400</v>
      </c>
      <c r="C2" s="10">
        <v>300</v>
      </c>
      <c r="D2" s="12">
        <v>9000</v>
      </c>
      <c r="E2" s="11">
        <f>A2*C2+B2</f>
        <v>13700</v>
      </c>
    </row>
    <row r="3" spans="1:5">
      <c r="A3" s="10">
        <v>22</v>
      </c>
      <c r="B3" s="11">
        <v>7400</v>
      </c>
      <c r="C3" s="10">
        <v>300</v>
      </c>
      <c r="D3" s="12">
        <v>9000</v>
      </c>
      <c r="E3" s="11">
        <f>A3*C3+B3</f>
        <v>14000</v>
      </c>
    </row>
    <row r="4" spans="1:5">
      <c r="A4" s="10">
        <v>23</v>
      </c>
      <c r="B4" s="11">
        <v>7400</v>
      </c>
      <c r="C4" s="10">
        <v>300</v>
      </c>
      <c r="D4" s="12">
        <v>9000</v>
      </c>
      <c r="E4" s="11">
        <f>A4*C4+B4</f>
        <v>14300</v>
      </c>
    </row>
    <row r="5" spans="1:5">
      <c r="A5" s="10">
        <v>24</v>
      </c>
      <c r="B5" s="11">
        <v>7400</v>
      </c>
      <c r="C5" s="10">
        <v>300</v>
      </c>
      <c r="D5" s="12">
        <v>9000</v>
      </c>
      <c r="E5" s="11">
        <f t="shared" ref="E5:E10" si="0">A5*C5+B5</f>
        <v>14600</v>
      </c>
    </row>
    <row r="6" spans="1:5">
      <c r="A6" s="10">
        <v>25</v>
      </c>
      <c r="B6" s="11">
        <v>7400</v>
      </c>
      <c r="C6" s="10">
        <v>300</v>
      </c>
      <c r="D6" s="12">
        <v>9000</v>
      </c>
      <c r="E6" s="11">
        <f t="shared" si="0"/>
        <v>14900</v>
      </c>
    </row>
    <row r="7" spans="1:5">
      <c r="A7" s="10">
        <v>26</v>
      </c>
      <c r="B7" s="11">
        <v>7400</v>
      </c>
      <c r="C7" s="10">
        <v>300</v>
      </c>
      <c r="D7" s="12">
        <v>9000</v>
      </c>
      <c r="E7" s="11">
        <f t="shared" si="0"/>
        <v>15200</v>
      </c>
    </row>
    <row r="8" spans="1:5">
      <c r="A8" s="10">
        <v>27</v>
      </c>
      <c r="B8" s="11">
        <v>7400</v>
      </c>
      <c r="C8" s="10">
        <v>300</v>
      </c>
      <c r="D8" s="12">
        <v>9000</v>
      </c>
      <c r="E8" s="11">
        <f t="shared" si="0"/>
        <v>15500</v>
      </c>
    </row>
    <row r="9" spans="1:5">
      <c r="A9" s="10">
        <v>28</v>
      </c>
      <c r="B9" s="11">
        <v>7400</v>
      </c>
      <c r="C9" s="10">
        <v>300</v>
      </c>
      <c r="D9" s="12">
        <v>9000</v>
      </c>
      <c r="E9" s="11">
        <f t="shared" si="0"/>
        <v>15800</v>
      </c>
    </row>
    <row r="10" spans="1:5">
      <c r="A10" s="10">
        <v>29</v>
      </c>
      <c r="B10" s="11">
        <v>7400</v>
      </c>
      <c r="C10" s="10">
        <v>300</v>
      </c>
      <c r="D10" s="12">
        <v>9000</v>
      </c>
      <c r="E10" s="11">
        <f t="shared" si="0"/>
        <v>16100</v>
      </c>
    </row>
    <row r="11" spans="1:5">
      <c r="A11" s="11">
        <v>30</v>
      </c>
      <c r="B11" s="11">
        <v>7400</v>
      </c>
      <c r="C11" s="11">
        <v>300</v>
      </c>
      <c r="D11" s="11">
        <f>A11*C11</f>
        <v>9000</v>
      </c>
      <c r="E11" s="11">
        <f t="shared" ref="E11:E74" si="1">B11+D11</f>
        <v>16400</v>
      </c>
    </row>
    <row r="12" spans="1:5" s="14" customFormat="1">
      <c r="A12" s="11">
        <v>31</v>
      </c>
      <c r="B12" s="11">
        <v>7400</v>
      </c>
      <c r="C12" s="11">
        <v>298</v>
      </c>
      <c r="D12" s="11">
        <f>A12*C12</f>
        <v>9238</v>
      </c>
      <c r="E12" s="11">
        <f t="shared" si="1"/>
        <v>16638</v>
      </c>
    </row>
    <row r="13" spans="1:5">
      <c r="A13" s="11">
        <v>32</v>
      </c>
      <c r="B13" s="11">
        <v>7400</v>
      </c>
      <c r="C13" s="11">
        <v>296</v>
      </c>
      <c r="D13" s="11">
        <f t="shared" ref="D13:D65" si="2">A13*C13</f>
        <v>9472</v>
      </c>
      <c r="E13" s="11">
        <f t="shared" si="1"/>
        <v>16872</v>
      </c>
    </row>
    <row r="14" spans="1:5" s="14" customFormat="1">
      <c r="A14" s="11">
        <v>33</v>
      </c>
      <c r="B14" s="11">
        <v>7400</v>
      </c>
      <c r="C14" s="11">
        <v>294</v>
      </c>
      <c r="D14" s="11">
        <f t="shared" si="2"/>
        <v>9702</v>
      </c>
      <c r="E14" s="11">
        <f t="shared" si="1"/>
        <v>17102</v>
      </c>
    </row>
    <row r="15" spans="1:5">
      <c r="A15" s="11">
        <v>34</v>
      </c>
      <c r="B15" s="11">
        <v>7400</v>
      </c>
      <c r="C15" s="11">
        <v>292</v>
      </c>
      <c r="D15" s="11">
        <f t="shared" si="2"/>
        <v>9928</v>
      </c>
      <c r="E15" s="11">
        <f t="shared" si="1"/>
        <v>17328</v>
      </c>
    </row>
    <row r="16" spans="1:5" s="14" customFormat="1">
      <c r="A16" s="11">
        <v>35</v>
      </c>
      <c r="B16" s="11">
        <v>7400</v>
      </c>
      <c r="C16" s="11">
        <v>290</v>
      </c>
      <c r="D16" s="11">
        <f t="shared" si="2"/>
        <v>10150</v>
      </c>
      <c r="E16" s="11">
        <f t="shared" si="1"/>
        <v>17550</v>
      </c>
    </row>
    <row r="17" spans="1:5">
      <c r="A17" s="11">
        <v>36</v>
      </c>
      <c r="B17" s="11">
        <v>7400</v>
      </c>
      <c r="C17" s="11">
        <v>288</v>
      </c>
      <c r="D17" s="11">
        <f t="shared" si="2"/>
        <v>10368</v>
      </c>
      <c r="E17" s="11">
        <f t="shared" si="1"/>
        <v>17768</v>
      </c>
    </row>
    <row r="18" spans="1:5" s="14" customFormat="1">
      <c r="A18" s="11">
        <v>37</v>
      </c>
      <c r="B18" s="11">
        <v>7400</v>
      </c>
      <c r="C18" s="11">
        <v>286</v>
      </c>
      <c r="D18" s="11">
        <f t="shared" si="2"/>
        <v>10582</v>
      </c>
      <c r="E18" s="11">
        <f t="shared" si="1"/>
        <v>17982</v>
      </c>
    </row>
    <row r="19" spans="1:5">
      <c r="A19" s="11">
        <v>38</v>
      </c>
      <c r="B19" s="11">
        <v>7400</v>
      </c>
      <c r="C19" s="11">
        <v>284</v>
      </c>
      <c r="D19" s="11">
        <f t="shared" si="2"/>
        <v>10792</v>
      </c>
      <c r="E19" s="11">
        <f t="shared" si="1"/>
        <v>18192</v>
      </c>
    </row>
    <row r="20" spans="1:5" s="14" customFormat="1">
      <c r="A20" s="11">
        <v>39</v>
      </c>
      <c r="B20" s="11">
        <v>7400</v>
      </c>
      <c r="C20" s="11">
        <v>282</v>
      </c>
      <c r="D20" s="11">
        <f t="shared" si="2"/>
        <v>10998</v>
      </c>
      <c r="E20" s="11">
        <f t="shared" si="1"/>
        <v>18398</v>
      </c>
    </row>
    <row r="21" spans="1:5">
      <c r="A21" s="11">
        <v>40</v>
      </c>
      <c r="B21" s="11">
        <v>7400</v>
      </c>
      <c r="C21" s="11">
        <v>280</v>
      </c>
      <c r="D21" s="11">
        <f t="shared" si="2"/>
        <v>11200</v>
      </c>
      <c r="E21" s="11">
        <f t="shared" si="1"/>
        <v>18600</v>
      </c>
    </row>
    <row r="22" spans="1:5" s="14" customFormat="1">
      <c r="A22" s="11">
        <v>41</v>
      </c>
      <c r="B22" s="11">
        <v>7400</v>
      </c>
      <c r="C22" s="11">
        <v>278</v>
      </c>
      <c r="D22" s="11">
        <f t="shared" si="2"/>
        <v>11398</v>
      </c>
      <c r="E22" s="11">
        <f t="shared" si="1"/>
        <v>18798</v>
      </c>
    </row>
    <row r="23" spans="1:5">
      <c r="A23" s="11">
        <v>42</v>
      </c>
      <c r="B23" s="11">
        <v>7400</v>
      </c>
      <c r="C23" s="11">
        <v>276</v>
      </c>
      <c r="D23" s="11">
        <f t="shared" si="2"/>
        <v>11592</v>
      </c>
      <c r="E23" s="11">
        <f t="shared" si="1"/>
        <v>18992</v>
      </c>
    </row>
    <row r="24" spans="1:5" s="14" customFormat="1">
      <c r="A24" s="11">
        <v>43</v>
      </c>
      <c r="B24" s="11">
        <v>7400</v>
      </c>
      <c r="C24" s="11">
        <v>274</v>
      </c>
      <c r="D24" s="11">
        <f t="shared" si="2"/>
        <v>11782</v>
      </c>
      <c r="E24" s="11">
        <f t="shared" si="1"/>
        <v>19182</v>
      </c>
    </row>
    <row r="25" spans="1:5">
      <c r="A25" s="11">
        <v>44</v>
      </c>
      <c r="B25" s="11">
        <v>7400</v>
      </c>
      <c r="C25" s="11">
        <v>272</v>
      </c>
      <c r="D25" s="11">
        <f t="shared" si="2"/>
        <v>11968</v>
      </c>
      <c r="E25" s="11">
        <f t="shared" si="1"/>
        <v>19368</v>
      </c>
    </row>
    <row r="26" spans="1:5" s="14" customFormat="1">
      <c r="A26" s="11">
        <v>45</v>
      </c>
      <c r="B26" s="11">
        <v>7400</v>
      </c>
      <c r="C26" s="11">
        <v>270</v>
      </c>
      <c r="D26" s="11">
        <f t="shared" si="2"/>
        <v>12150</v>
      </c>
      <c r="E26" s="11">
        <f t="shared" si="1"/>
        <v>19550</v>
      </c>
    </row>
    <row r="27" spans="1:5">
      <c r="A27" s="11">
        <v>46</v>
      </c>
      <c r="B27" s="11">
        <v>7400</v>
      </c>
      <c r="C27" s="11">
        <v>268</v>
      </c>
      <c r="D27" s="11">
        <f t="shared" si="2"/>
        <v>12328</v>
      </c>
      <c r="E27" s="11">
        <f t="shared" si="1"/>
        <v>19728</v>
      </c>
    </row>
    <row r="28" spans="1:5" s="14" customFormat="1">
      <c r="A28" s="11">
        <v>47</v>
      </c>
      <c r="B28" s="11">
        <v>7400</v>
      </c>
      <c r="C28" s="11">
        <v>266</v>
      </c>
      <c r="D28" s="11">
        <f t="shared" si="2"/>
        <v>12502</v>
      </c>
      <c r="E28" s="11">
        <f t="shared" si="1"/>
        <v>19902</v>
      </c>
    </row>
    <row r="29" spans="1:5">
      <c r="A29" s="11">
        <v>48</v>
      </c>
      <c r="B29" s="11">
        <v>7400</v>
      </c>
      <c r="C29" s="11">
        <v>264</v>
      </c>
      <c r="D29" s="11">
        <f t="shared" si="2"/>
        <v>12672</v>
      </c>
      <c r="E29" s="11">
        <f t="shared" si="1"/>
        <v>20072</v>
      </c>
    </row>
    <row r="30" spans="1:5" s="14" customFormat="1">
      <c r="A30" s="11">
        <v>49</v>
      </c>
      <c r="B30" s="11">
        <v>7400</v>
      </c>
      <c r="C30" s="11">
        <v>262</v>
      </c>
      <c r="D30" s="11">
        <f t="shared" si="2"/>
        <v>12838</v>
      </c>
      <c r="E30" s="11">
        <f t="shared" si="1"/>
        <v>20238</v>
      </c>
    </row>
    <row r="31" spans="1:5">
      <c r="A31" s="11">
        <v>50</v>
      </c>
      <c r="B31" s="11">
        <v>7400</v>
      </c>
      <c r="C31" s="11">
        <v>260</v>
      </c>
      <c r="D31" s="11">
        <f t="shared" si="2"/>
        <v>13000</v>
      </c>
      <c r="E31" s="11">
        <f t="shared" si="1"/>
        <v>20400</v>
      </c>
    </row>
    <row r="32" spans="1:5" s="14" customFormat="1">
      <c r="A32" s="11">
        <v>51</v>
      </c>
      <c r="B32" s="11">
        <v>7400</v>
      </c>
      <c r="C32" s="11">
        <v>258</v>
      </c>
      <c r="D32" s="11">
        <f t="shared" si="2"/>
        <v>13158</v>
      </c>
      <c r="E32" s="11">
        <f t="shared" si="1"/>
        <v>20558</v>
      </c>
    </row>
    <row r="33" spans="1:5">
      <c r="A33" s="11">
        <v>52</v>
      </c>
      <c r="B33" s="11">
        <v>7400</v>
      </c>
      <c r="C33" s="11">
        <v>256</v>
      </c>
      <c r="D33" s="11">
        <f t="shared" si="2"/>
        <v>13312</v>
      </c>
      <c r="E33" s="11">
        <f t="shared" si="1"/>
        <v>20712</v>
      </c>
    </row>
    <row r="34" spans="1:5" s="14" customFormat="1">
      <c r="A34" s="11">
        <v>53</v>
      </c>
      <c r="B34" s="11">
        <v>7400</v>
      </c>
      <c r="C34" s="11">
        <v>254</v>
      </c>
      <c r="D34" s="11">
        <f t="shared" si="2"/>
        <v>13462</v>
      </c>
      <c r="E34" s="11">
        <f t="shared" si="1"/>
        <v>20862</v>
      </c>
    </row>
    <row r="35" spans="1:5">
      <c r="A35" s="11">
        <v>54</v>
      </c>
      <c r="B35" s="11">
        <v>7400</v>
      </c>
      <c r="C35" s="11">
        <v>252</v>
      </c>
      <c r="D35" s="11">
        <f t="shared" si="2"/>
        <v>13608</v>
      </c>
      <c r="E35" s="11">
        <f t="shared" si="1"/>
        <v>21008</v>
      </c>
    </row>
    <row r="36" spans="1:5" s="14" customFormat="1">
      <c r="A36" s="11">
        <v>55</v>
      </c>
      <c r="B36" s="11">
        <v>7400</v>
      </c>
      <c r="C36" s="11">
        <v>250</v>
      </c>
      <c r="D36" s="11">
        <f t="shared" si="2"/>
        <v>13750</v>
      </c>
      <c r="E36" s="11">
        <f t="shared" si="1"/>
        <v>21150</v>
      </c>
    </row>
    <row r="37" spans="1:5">
      <c r="A37" s="11">
        <v>56</v>
      </c>
      <c r="B37" s="11">
        <v>7400</v>
      </c>
      <c r="C37" s="11">
        <v>248</v>
      </c>
      <c r="D37" s="11">
        <f t="shared" si="2"/>
        <v>13888</v>
      </c>
      <c r="E37" s="11">
        <f t="shared" si="1"/>
        <v>21288</v>
      </c>
    </row>
    <row r="38" spans="1:5" s="14" customFormat="1">
      <c r="A38" s="11">
        <v>57</v>
      </c>
      <c r="B38" s="11">
        <v>7400</v>
      </c>
      <c r="C38" s="11">
        <v>246</v>
      </c>
      <c r="D38" s="11">
        <f t="shared" si="2"/>
        <v>14022</v>
      </c>
      <c r="E38" s="11">
        <f t="shared" si="1"/>
        <v>21422</v>
      </c>
    </row>
    <row r="39" spans="1:5">
      <c r="A39" s="11">
        <v>58</v>
      </c>
      <c r="B39" s="11">
        <v>7400</v>
      </c>
      <c r="C39" s="11">
        <v>244</v>
      </c>
      <c r="D39" s="11">
        <f t="shared" si="2"/>
        <v>14152</v>
      </c>
      <c r="E39" s="11">
        <f t="shared" si="1"/>
        <v>21552</v>
      </c>
    </row>
    <row r="40" spans="1:5" s="14" customFormat="1">
      <c r="A40" s="11">
        <v>59</v>
      </c>
      <c r="B40" s="11">
        <v>7400</v>
      </c>
      <c r="C40" s="11">
        <v>242</v>
      </c>
      <c r="D40" s="11">
        <f t="shared" si="2"/>
        <v>14278</v>
      </c>
      <c r="E40" s="11">
        <f t="shared" si="1"/>
        <v>21678</v>
      </c>
    </row>
    <row r="41" spans="1:5">
      <c r="A41" s="11">
        <v>60</v>
      </c>
      <c r="B41" s="11">
        <v>7400</v>
      </c>
      <c r="C41" s="11">
        <v>240</v>
      </c>
      <c r="D41" s="11">
        <f t="shared" si="2"/>
        <v>14400</v>
      </c>
      <c r="E41" s="11">
        <f t="shared" si="1"/>
        <v>21800</v>
      </c>
    </row>
    <row r="42" spans="1:5" s="14" customFormat="1">
      <c r="A42" s="11">
        <v>61</v>
      </c>
      <c r="B42" s="11">
        <v>7400</v>
      </c>
      <c r="C42" s="11">
        <v>238</v>
      </c>
      <c r="D42" s="11">
        <f t="shared" si="2"/>
        <v>14518</v>
      </c>
      <c r="E42" s="11">
        <f t="shared" si="1"/>
        <v>21918</v>
      </c>
    </row>
    <row r="43" spans="1:5">
      <c r="A43" s="11">
        <v>62</v>
      </c>
      <c r="B43" s="11">
        <v>7400</v>
      </c>
      <c r="C43" s="11">
        <v>236</v>
      </c>
      <c r="D43" s="11">
        <f t="shared" si="2"/>
        <v>14632</v>
      </c>
      <c r="E43" s="11">
        <f t="shared" si="1"/>
        <v>22032</v>
      </c>
    </row>
    <row r="44" spans="1:5" s="14" customFormat="1">
      <c r="A44" s="11">
        <v>63</v>
      </c>
      <c r="B44" s="11">
        <v>7400</v>
      </c>
      <c r="C44" s="11">
        <v>234</v>
      </c>
      <c r="D44" s="11">
        <f t="shared" si="2"/>
        <v>14742</v>
      </c>
      <c r="E44" s="11">
        <f t="shared" si="1"/>
        <v>22142</v>
      </c>
    </row>
    <row r="45" spans="1:5">
      <c r="A45" s="11">
        <v>64</v>
      </c>
      <c r="B45" s="11">
        <v>7400</v>
      </c>
      <c r="C45" s="11">
        <v>232</v>
      </c>
      <c r="D45" s="11">
        <f t="shared" si="2"/>
        <v>14848</v>
      </c>
      <c r="E45" s="11">
        <f t="shared" si="1"/>
        <v>22248</v>
      </c>
    </row>
    <row r="46" spans="1:5" s="14" customFormat="1">
      <c r="A46" s="11">
        <v>65</v>
      </c>
      <c r="B46" s="11">
        <v>7400</v>
      </c>
      <c r="C46" s="11">
        <v>230</v>
      </c>
      <c r="D46" s="11">
        <f t="shared" si="2"/>
        <v>14950</v>
      </c>
      <c r="E46" s="11">
        <f t="shared" si="1"/>
        <v>22350</v>
      </c>
    </row>
    <row r="47" spans="1:5">
      <c r="A47" s="11">
        <v>66</v>
      </c>
      <c r="B47" s="11">
        <v>7400</v>
      </c>
      <c r="C47" s="11">
        <v>228</v>
      </c>
      <c r="D47" s="11">
        <f t="shared" si="2"/>
        <v>15048</v>
      </c>
      <c r="E47" s="11">
        <f t="shared" si="1"/>
        <v>22448</v>
      </c>
    </row>
    <row r="48" spans="1:5" s="14" customFormat="1">
      <c r="A48" s="11">
        <v>67</v>
      </c>
      <c r="B48" s="11">
        <v>7400</v>
      </c>
      <c r="C48" s="11">
        <v>226</v>
      </c>
      <c r="D48" s="11">
        <f t="shared" si="2"/>
        <v>15142</v>
      </c>
      <c r="E48" s="11">
        <f t="shared" si="1"/>
        <v>22542</v>
      </c>
    </row>
    <row r="49" spans="1:5">
      <c r="A49" s="11">
        <v>68</v>
      </c>
      <c r="B49" s="11">
        <v>7400</v>
      </c>
      <c r="C49" s="11">
        <v>224</v>
      </c>
      <c r="D49" s="11">
        <f t="shared" si="2"/>
        <v>15232</v>
      </c>
      <c r="E49" s="11">
        <f t="shared" si="1"/>
        <v>22632</v>
      </c>
    </row>
    <row r="50" spans="1:5" s="14" customFormat="1">
      <c r="A50" s="11">
        <v>69</v>
      </c>
      <c r="B50" s="11">
        <v>7400</v>
      </c>
      <c r="C50" s="11">
        <v>222</v>
      </c>
      <c r="D50" s="11">
        <f t="shared" si="2"/>
        <v>15318</v>
      </c>
      <c r="E50" s="11">
        <f t="shared" si="1"/>
        <v>22718</v>
      </c>
    </row>
    <row r="51" spans="1:5">
      <c r="A51" s="11">
        <v>70</v>
      </c>
      <c r="B51" s="11">
        <v>7400</v>
      </c>
      <c r="C51" s="11">
        <v>220</v>
      </c>
      <c r="D51" s="11">
        <f t="shared" si="2"/>
        <v>15400</v>
      </c>
      <c r="E51" s="11">
        <f t="shared" si="1"/>
        <v>22800</v>
      </c>
    </row>
    <row r="52" spans="1:5" s="14" customFormat="1">
      <c r="A52" s="11">
        <v>71</v>
      </c>
      <c r="B52" s="11">
        <v>7400</v>
      </c>
      <c r="C52" s="11">
        <v>218</v>
      </c>
      <c r="D52" s="11">
        <f t="shared" si="2"/>
        <v>15478</v>
      </c>
      <c r="E52" s="11">
        <f t="shared" si="1"/>
        <v>22878</v>
      </c>
    </row>
    <row r="53" spans="1:5">
      <c r="A53" s="11">
        <v>72</v>
      </c>
      <c r="B53" s="11">
        <v>7400</v>
      </c>
      <c r="C53" s="11">
        <v>216</v>
      </c>
      <c r="D53" s="11">
        <f t="shared" si="2"/>
        <v>15552</v>
      </c>
      <c r="E53" s="11">
        <f t="shared" si="1"/>
        <v>22952</v>
      </c>
    </row>
    <row r="54" spans="1:5" s="14" customFormat="1">
      <c r="A54" s="11">
        <v>73</v>
      </c>
      <c r="B54" s="11">
        <v>7400</v>
      </c>
      <c r="C54" s="11">
        <v>214</v>
      </c>
      <c r="D54" s="11">
        <f t="shared" si="2"/>
        <v>15622</v>
      </c>
      <c r="E54" s="11">
        <f t="shared" si="1"/>
        <v>23022</v>
      </c>
    </row>
    <row r="55" spans="1:5">
      <c r="A55" s="11">
        <v>74</v>
      </c>
      <c r="B55" s="11">
        <v>7400</v>
      </c>
      <c r="C55" s="11">
        <v>212</v>
      </c>
      <c r="D55" s="11">
        <f t="shared" si="2"/>
        <v>15688</v>
      </c>
      <c r="E55" s="11">
        <f t="shared" si="1"/>
        <v>23088</v>
      </c>
    </row>
    <row r="56" spans="1:5" s="14" customFormat="1">
      <c r="A56" s="11">
        <v>75</v>
      </c>
      <c r="B56" s="11">
        <v>7400</v>
      </c>
      <c r="C56" s="11">
        <v>210</v>
      </c>
      <c r="D56" s="11">
        <f t="shared" si="2"/>
        <v>15750</v>
      </c>
      <c r="E56" s="11">
        <f t="shared" si="1"/>
        <v>23150</v>
      </c>
    </row>
    <row r="57" spans="1:5">
      <c r="A57" s="11">
        <v>76</v>
      </c>
      <c r="B57" s="11">
        <v>7400</v>
      </c>
      <c r="C57" s="11">
        <v>208</v>
      </c>
      <c r="D57" s="11">
        <f t="shared" si="2"/>
        <v>15808</v>
      </c>
      <c r="E57" s="11">
        <f t="shared" si="1"/>
        <v>23208</v>
      </c>
    </row>
    <row r="58" spans="1:5" s="14" customFormat="1">
      <c r="A58" s="11">
        <v>77</v>
      </c>
      <c r="B58" s="11">
        <v>7400</v>
      </c>
      <c r="C58" s="11">
        <v>206</v>
      </c>
      <c r="D58" s="11">
        <f t="shared" si="2"/>
        <v>15862</v>
      </c>
      <c r="E58" s="11">
        <f t="shared" si="1"/>
        <v>23262</v>
      </c>
    </row>
    <row r="59" spans="1:5">
      <c r="A59" s="11">
        <v>78</v>
      </c>
      <c r="B59" s="11">
        <v>7400</v>
      </c>
      <c r="C59" s="11">
        <v>204</v>
      </c>
      <c r="D59" s="11">
        <f t="shared" si="2"/>
        <v>15912</v>
      </c>
      <c r="E59" s="11">
        <f t="shared" si="1"/>
        <v>23312</v>
      </c>
    </row>
    <row r="60" spans="1:5" s="14" customFormat="1">
      <c r="A60" s="11">
        <v>79</v>
      </c>
      <c r="B60" s="11">
        <v>7400</v>
      </c>
      <c r="C60" s="11">
        <v>202</v>
      </c>
      <c r="D60" s="11">
        <f t="shared" si="2"/>
        <v>15958</v>
      </c>
      <c r="E60" s="11">
        <f t="shared" si="1"/>
        <v>23358</v>
      </c>
    </row>
    <row r="61" spans="1:5">
      <c r="A61" s="11">
        <v>80</v>
      </c>
      <c r="B61" s="11">
        <v>7400</v>
      </c>
      <c r="C61" s="11">
        <v>200</v>
      </c>
      <c r="D61" s="11">
        <f t="shared" si="2"/>
        <v>16000</v>
      </c>
      <c r="E61" s="11">
        <f t="shared" si="1"/>
        <v>23400</v>
      </c>
    </row>
    <row r="62" spans="1:5">
      <c r="A62" s="11">
        <v>81</v>
      </c>
      <c r="B62" s="11">
        <v>7400</v>
      </c>
      <c r="C62" s="11">
        <v>198</v>
      </c>
      <c r="D62" s="11">
        <f t="shared" si="2"/>
        <v>16038</v>
      </c>
      <c r="E62" s="11">
        <f t="shared" si="1"/>
        <v>23438</v>
      </c>
    </row>
    <row r="63" spans="1:5">
      <c r="A63" s="11">
        <v>82</v>
      </c>
      <c r="B63" s="11">
        <v>7400</v>
      </c>
      <c r="C63" s="11">
        <v>196</v>
      </c>
      <c r="D63" s="11">
        <f t="shared" si="2"/>
        <v>16072</v>
      </c>
      <c r="E63" s="11">
        <f t="shared" si="1"/>
        <v>23472</v>
      </c>
    </row>
    <row r="64" spans="1:5">
      <c r="A64" s="11">
        <v>83</v>
      </c>
      <c r="B64" s="11">
        <v>7400</v>
      </c>
      <c r="C64" s="11">
        <v>194</v>
      </c>
      <c r="D64" s="11">
        <f t="shared" si="2"/>
        <v>16102</v>
      </c>
      <c r="E64" s="11">
        <f t="shared" si="1"/>
        <v>23502</v>
      </c>
    </row>
    <row r="65" spans="1:5">
      <c r="A65" s="11">
        <v>84</v>
      </c>
      <c r="B65" s="11">
        <v>7400</v>
      </c>
      <c r="C65" s="11">
        <v>192</v>
      </c>
      <c r="D65" s="10">
        <f t="shared" si="2"/>
        <v>16128</v>
      </c>
      <c r="E65" s="10">
        <f t="shared" si="1"/>
        <v>23528</v>
      </c>
    </row>
    <row r="66" spans="1:5">
      <c r="A66" s="11">
        <v>85</v>
      </c>
      <c r="B66" s="11">
        <v>7400</v>
      </c>
      <c r="C66" s="11">
        <v>190</v>
      </c>
      <c r="D66" s="11">
        <f>A66*C66</f>
        <v>16150</v>
      </c>
      <c r="E66" s="11">
        <f t="shared" si="1"/>
        <v>23550</v>
      </c>
    </row>
    <row r="67" spans="1:5">
      <c r="A67" s="11">
        <v>86</v>
      </c>
      <c r="B67" s="11">
        <v>7400</v>
      </c>
      <c r="C67" s="11">
        <v>188</v>
      </c>
      <c r="D67" s="11">
        <f>A67*C67</f>
        <v>16168</v>
      </c>
      <c r="E67" s="11">
        <f t="shared" si="1"/>
        <v>23568</v>
      </c>
    </row>
    <row r="68" spans="1:5">
      <c r="A68" s="11">
        <v>87</v>
      </c>
      <c r="B68" s="11">
        <v>7400</v>
      </c>
      <c r="C68" s="11">
        <v>186</v>
      </c>
      <c r="D68" s="11">
        <f t="shared" ref="D68:D120" si="3">A68*C68</f>
        <v>16182</v>
      </c>
      <c r="E68" s="11">
        <f t="shared" si="1"/>
        <v>23582</v>
      </c>
    </row>
    <row r="69" spans="1:5">
      <c r="A69" s="11">
        <v>88</v>
      </c>
      <c r="B69" s="11">
        <v>7400</v>
      </c>
      <c r="C69" s="11">
        <v>184</v>
      </c>
      <c r="D69" s="11">
        <f t="shared" si="3"/>
        <v>16192</v>
      </c>
      <c r="E69" s="11">
        <f t="shared" si="1"/>
        <v>23592</v>
      </c>
    </row>
    <row r="70" spans="1:5">
      <c r="A70" s="11">
        <v>89</v>
      </c>
      <c r="B70" s="11">
        <v>7400</v>
      </c>
      <c r="C70" s="11">
        <v>182</v>
      </c>
      <c r="D70" s="11">
        <f t="shared" si="3"/>
        <v>16198</v>
      </c>
      <c r="E70" s="11">
        <f t="shared" si="1"/>
        <v>23598</v>
      </c>
    </row>
    <row r="71" spans="1:5">
      <c r="A71" s="11">
        <v>90</v>
      </c>
      <c r="B71" s="11">
        <v>7400</v>
      </c>
      <c r="C71" s="11">
        <v>180</v>
      </c>
      <c r="D71" s="11">
        <f t="shared" si="3"/>
        <v>16200</v>
      </c>
      <c r="E71" s="11">
        <f t="shared" si="1"/>
        <v>23600</v>
      </c>
    </row>
    <row r="72" spans="1:5">
      <c r="A72" s="11">
        <v>91</v>
      </c>
      <c r="B72" s="11">
        <v>7400</v>
      </c>
      <c r="C72" s="11">
        <v>178</v>
      </c>
      <c r="D72" s="11">
        <f t="shared" si="3"/>
        <v>16198</v>
      </c>
      <c r="E72" s="11">
        <f t="shared" si="1"/>
        <v>23598</v>
      </c>
    </row>
    <row r="73" spans="1:5">
      <c r="A73" s="11">
        <v>92</v>
      </c>
      <c r="B73" s="11">
        <v>7400</v>
      </c>
      <c r="C73" s="11">
        <v>176</v>
      </c>
      <c r="D73" s="11">
        <f t="shared" si="3"/>
        <v>16192</v>
      </c>
      <c r="E73" s="11">
        <f t="shared" si="1"/>
        <v>23592</v>
      </c>
    </row>
    <row r="74" spans="1:5">
      <c r="A74" s="11">
        <v>93</v>
      </c>
      <c r="B74" s="11">
        <v>7400</v>
      </c>
      <c r="C74" s="11">
        <v>174</v>
      </c>
      <c r="D74" s="11">
        <f t="shared" si="3"/>
        <v>16182</v>
      </c>
      <c r="E74" s="11">
        <f t="shared" si="1"/>
        <v>23582</v>
      </c>
    </row>
    <row r="75" spans="1:5">
      <c r="A75" s="11">
        <v>94</v>
      </c>
      <c r="B75" s="11">
        <v>7400</v>
      </c>
      <c r="C75" s="11">
        <v>172</v>
      </c>
      <c r="D75" s="11">
        <f t="shared" si="3"/>
        <v>16168</v>
      </c>
      <c r="E75" s="11">
        <f t="shared" ref="E75:E120" si="4">B75+D75</f>
        <v>23568</v>
      </c>
    </row>
    <row r="76" spans="1:5">
      <c r="A76" s="11">
        <v>95</v>
      </c>
      <c r="B76" s="11">
        <v>7400</v>
      </c>
      <c r="C76" s="11">
        <v>170</v>
      </c>
      <c r="D76" s="11">
        <f t="shared" si="3"/>
        <v>16150</v>
      </c>
      <c r="E76" s="11">
        <f t="shared" si="4"/>
        <v>23550</v>
      </c>
    </row>
    <row r="77" spans="1:5">
      <c r="A77" s="11">
        <v>96</v>
      </c>
      <c r="B77" s="11">
        <v>7400</v>
      </c>
      <c r="C77" s="11">
        <v>168</v>
      </c>
      <c r="D77" s="11">
        <f t="shared" si="3"/>
        <v>16128</v>
      </c>
      <c r="E77" s="11">
        <f t="shared" si="4"/>
        <v>23528</v>
      </c>
    </row>
    <row r="78" spans="1:5">
      <c r="A78" s="11">
        <v>97</v>
      </c>
      <c r="B78" s="11">
        <v>7400</v>
      </c>
      <c r="C78" s="11">
        <v>166</v>
      </c>
      <c r="D78" s="11">
        <f t="shared" si="3"/>
        <v>16102</v>
      </c>
      <c r="E78" s="11">
        <f t="shared" si="4"/>
        <v>23502</v>
      </c>
    </row>
    <row r="79" spans="1:5">
      <c r="A79" s="11">
        <v>98</v>
      </c>
      <c r="B79" s="11">
        <v>7400</v>
      </c>
      <c r="C79" s="11">
        <v>164</v>
      </c>
      <c r="D79" s="11">
        <f t="shared" si="3"/>
        <v>16072</v>
      </c>
      <c r="E79" s="11">
        <f t="shared" si="4"/>
        <v>23472</v>
      </c>
    </row>
    <row r="80" spans="1:5">
      <c r="A80" s="11">
        <v>99</v>
      </c>
      <c r="B80" s="11">
        <v>7400</v>
      </c>
      <c r="C80" s="11">
        <v>162</v>
      </c>
      <c r="D80" s="11">
        <f t="shared" si="3"/>
        <v>16038</v>
      </c>
      <c r="E80" s="11">
        <f t="shared" si="4"/>
        <v>23438</v>
      </c>
    </row>
    <row r="81" spans="1:5">
      <c r="A81" s="11">
        <v>100</v>
      </c>
      <c r="B81" s="11">
        <v>7400</v>
      </c>
      <c r="C81" s="11">
        <v>160</v>
      </c>
      <c r="D81" s="11">
        <f t="shared" si="3"/>
        <v>16000</v>
      </c>
      <c r="E81" s="11">
        <f t="shared" si="4"/>
        <v>23400</v>
      </c>
    </row>
    <row r="82" spans="1:5">
      <c r="A82" s="11">
        <v>101</v>
      </c>
      <c r="B82" s="11">
        <v>7400</v>
      </c>
      <c r="C82" s="11">
        <v>158</v>
      </c>
      <c r="D82" s="11">
        <f t="shared" si="3"/>
        <v>15958</v>
      </c>
      <c r="E82" s="11">
        <f t="shared" si="4"/>
        <v>23358</v>
      </c>
    </row>
    <row r="83" spans="1:5">
      <c r="A83" s="11">
        <v>102</v>
      </c>
      <c r="B83" s="11">
        <v>7400</v>
      </c>
      <c r="C83" s="11">
        <v>156</v>
      </c>
      <c r="D83" s="11">
        <f t="shared" si="3"/>
        <v>15912</v>
      </c>
      <c r="E83" s="11">
        <f t="shared" si="4"/>
        <v>23312</v>
      </c>
    </row>
    <row r="84" spans="1:5">
      <c r="A84" s="11">
        <v>103</v>
      </c>
      <c r="B84" s="11">
        <v>7400</v>
      </c>
      <c r="C84" s="11">
        <v>154</v>
      </c>
      <c r="D84" s="11">
        <f t="shared" si="3"/>
        <v>15862</v>
      </c>
      <c r="E84" s="11">
        <f t="shared" si="4"/>
        <v>23262</v>
      </c>
    </row>
    <row r="85" spans="1:5">
      <c r="A85" s="11">
        <v>104</v>
      </c>
      <c r="B85" s="11">
        <v>7400</v>
      </c>
      <c r="C85" s="11">
        <v>152</v>
      </c>
      <c r="D85" s="11">
        <f t="shared" si="3"/>
        <v>15808</v>
      </c>
      <c r="E85" s="11">
        <f t="shared" si="4"/>
        <v>23208</v>
      </c>
    </row>
    <row r="86" spans="1:5">
      <c r="A86" s="11">
        <v>105</v>
      </c>
      <c r="B86" s="11">
        <v>7400</v>
      </c>
      <c r="C86" s="11">
        <v>150</v>
      </c>
      <c r="D86" s="11">
        <f t="shared" si="3"/>
        <v>15750</v>
      </c>
      <c r="E86" s="11">
        <f t="shared" si="4"/>
        <v>23150</v>
      </c>
    </row>
    <row r="87" spans="1:5">
      <c r="A87" s="11">
        <v>106</v>
      </c>
      <c r="B87" s="11">
        <v>7400</v>
      </c>
      <c r="C87" s="11">
        <v>148</v>
      </c>
      <c r="D87" s="11">
        <f t="shared" si="3"/>
        <v>15688</v>
      </c>
      <c r="E87" s="11">
        <f t="shared" si="4"/>
        <v>23088</v>
      </c>
    </row>
    <row r="88" spans="1:5">
      <c r="A88" s="11">
        <v>107</v>
      </c>
      <c r="B88" s="11">
        <v>7400</v>
      </c>
      <c r="C88" s="11">
        <v>146</v>
      </c>
      <c r="D88" s="11">
        <f t="shared" si="3"/>
        <v>15622</v>
      </c>
      <c r="E88" s="11">
        <f t="shared" si="4"/>
        <v>23022</v>
      </c>
    </row>
    <row r="89" spans="1:5">
      <c r="A89" s="11">
        <v>108</v>
      </c>
      <c r="B89" s="11">
        <v>7400</v>
      </c>
      <c r="C89" s="11">
        <v>144</v>
      </c>
      <c r="D89" s="11">
        <f t="shared" si="3"/>
        <v>15552</v>
      </c>
      <c r="E89" s="11">
        <f t="shared" si="4"/>
        <v>22952</v>
      </c>
    </row>
    <row r="90" spans="1:5">
      <c r="A90" s="11">
        <v>109</v>
      </c>
      <c r="B90" s="11">
        <v>7400</v>
      </c>
      <c r="C90" s="11">
        <v>142</v>
      </c>
      <c r="D90" s="11">
        <f t="shared" si="3"/>
        <v>15478</v>
      </c>
      <c r="E90" s="11">
        <f t="shared" si="4"/>
        <v>22878</v>
      </c>
    </row>
    <row r="91" spans="1:5">
      <c r="A91" s="11">
        <v>110</v>
      </c>
      <c r="B91" s="11">
        <v>7400</v>
      </c>
      <c r="C91" s="11">
        <v>140</v>
      </c>
      <c r="D91" s="11">
        <f t="shared" si="3"/>
        <v>15400</v>
      </c>
      <c r="E91" s="11">
        <f t="shared" si="4"/>
        <v>22800</v>
      </c>
    </row>
    <row r="92" spans="1:5">
      <c r="A92" s="11">
        <v>111</v>
      </c>
      <c r="B92" s="11">
        <v>7400</v>
      </c>
      <c r="C92" s="11">
        <v>138</v>
      </c>
      <c r="D92" s="11">
        <f t="shared" si="3"/>
        <v>15318</v>
      </c>
      <c r="E92" s="11">
        <f t="shared" si="4"/>
        <v>22718</v>
      </c>
    </row>
    <row r="93" spans="1:5">
      <c r="A93" s="11">
        <v>112</v>
      </c>
      <c r="B93" s="11">
        <v>7400</v>
      </c>
      <c r="C93" s="11">
        <v>136</v>
      </c>
      <c r="D93" s="11">
        <f t="shared" si="3"/>
        <v>15232</v>
      </c>
      <c r="E93" s="11">
        <f t="shared" si="4"/>
        <v>22632</v>
      </c>
    </row>
    <row r="94" spans="1:5">
      <c r="A94" s="11">
        <v>113</v>
      </c>
      <c r="B94" s="11">
        <v>7400</v>
      </c>
      <c r="C94" s="11">
        <v>134</v>
      </c>
      <c r="D94" s="11">
        <f t="shared" si="3"/>
        <v>15142</v>
      </c>
      <c r="E94" s="11">
        <f t="shared" si="4"/>
        <v>22542</v>
      </c>
    </row>
    <row r="95" spans="1:5">
      <c r="A95" s="11">
        <v>114</v>
      </c>
      <c r="B95" s="11">
        <v>7400</v>
      </c>
      <c r="C95" s="11">
        <v>132</v>
      </c>
      <c r="D95" s="11">
        <f t="shared" si="3"/>
        <v>15048</v>
      </c>
      <c r="E95" s="11">
        <f t="shared" si="4"/>
        <v>22448</v>
      </c>
    </row>
    <row r="96" spans="1:5">
      <c r="A96" s="11">
        <v>115</v>
      </c>
      <c r="B96" s="11">
        <v>7400</v>
      </c>
      <c r="C96" s="11">
        <v>130</v>
      </c>
      <c r="D96" s="11">
        <f t="shared" si="3"/>
        <v>14950</v>
      </c>
      <c r="E96" s="11">
        <f t="shared" si="4"/>
        <v>22350</v>
      </c>
    </row>
    <row r="97" spans="1:5">
      <c r="A97" s="11">
        <v>116</v>
      </c>
      <c r="B97" s="11">
        <v>7400</v>
      </c>
      <c r="C97" s="11">
        <v>128</v>
      </c>
      <c r="D97" s="11">
        <f t="shared" si="3"/>
        <v>14848</v>
      </c>
      <c r="E97" s="11">
        <f t="shared" si="4"/>
        <v>22248</v>
      </c>
    </row>
    <row r="98" spans="1:5">
      <c r="A98" s="11">
        <v>117</v>
      </c>
      <c r="B98" s="11">
        <v>7400</v>
      </c>
      <c r="C98" s="11">
        <v>126</v>
      </c>
      <c r="D98" s="11">
        <f t="shared" si="3"/>
        <v>14742</v>
      </c>
      <c r="E98" s="11">
        <f t="shared" si="4"/>
        <v>22142</v>
      </c>
    </row>
    <row r="99" spans="1:5">
      <c r="A99" s="11">
        <v>118</v>
      </c>
      <c r="B99" s="11">
        <v>7400</v>
      </c>
      <c r="C99" s="11">
        <v>124</v>
      </c>
      <c r="D99" s="11">
        <f t="shared" si="3"/>
        <v>14632</v>
      </c>
      <c r="E99" s="11">
        <f t="shared" si="4"/>
        <v>22032</v>
      </c>
    </row>
    <row r="100" spans="1:5">
      <c r="A100" s="11">
        <v>119</v>
      </c>
      <c r="B100" s="11">
        <v>7400</v>
      </c>
      <c r="C100" s="11">
        <v>122</v>
      </c>
      <c r="D100" s="11">
        <f t="shared" si="3"/>
        <v>14518</v>
      </c>
      <c r="E100" s="11">
        <f t="shared" si="4"/>
        <v>21918</v>
      </c>
    </row>
    <row r="101" spans="1:5">
      <c r="A101" s="11">
        <v>120</v>
      </c>
      <c r="B101" s="11">
        <v>7400</v>
      </c>
      <c r="C101" s="11">
        <v>120</v>
      </c>
      <c r="D101" s="11">
        <f t="shared" si="3"/>
        <v>14400</v>
      </c>
      <c r="E101" s="11">
        <f t="shared" si="4"/>
        <v>21800</v>
      </c>
    </row>
    <row r="102" spans="1:5">
      <c r="A102" s="11">
        <v>121</v>
      </c>
      <c r="B102" s="11">
        <v>7400</v>
      </c>
      <c r="C102" s="11">
        <v>118</v>
      </c>
      <c r="D102" s="11">
        <f t="shared" si="3"/>
        <v>14278</v>
      </c>
      <c r="E102" s="11">
        <f t="shared" si="4"/>
        <v>21678</v>
      </c>
    </row>
    <row r="103" spans="1:5">
      <c r="A103" s="11">
        <v>122</v>
      </c>
      <c r="B103" s="11">
        <v>7400</v>
      </c>
      <c r="C103" s="11">
        <v>116</v>
      </c>
      <c r="D103" s="11">
        <f t="shared" si="3"/>
        <v>14152</v>
      </c>
      <c r="E103" s="11">
        <f t="shared" si="4"/>
        <v>21552</v>
      </c>
    </row>
    <row r="104" spans="1:5">
      <c r="A104" s="11">
        <v>123</v>
      </c>
      <c r="B104" s="11">
        <v>7400</v>
      </c>
      <c r="C104" s="11">
        <v>114</v>
      </c>
      <c r="D104" s="11">
        <f t="shared" si="3"/>
        <v>14022</v>
      </c>
      <c r="E104" s="11">
        <f t="shared" si="4"/>
        <v>21422</v>
      </c>
    </row>
    <row r="105" spans="1:5">
      <c r="A105" s="11">
        <v>124</v>
      </c>
      <c r="B105" s="11">
        <v>7400</v>
      </c>
      <c r="C105" s="11">
        <v>112</v>
      </c>
      <c r="D105" s="11">
        <f t="shared" si="3"/>
        <v>13888</v>
      </c>
      <c r="E105" s="11">
        <f t="shared" si="4"/>
        <v>21288</v>
      </c>
    </row>
    <row r="106" spans="1:5">
      <c r="A106" s="11">
        <v>125</v>
      </c>
      <c r="B106" s="11">
        <v>7400</v>
      </c>
      <c r="C106" s="11">
        <v>110</v>
      </c>
      <c r="D106" s="11">
        <f t="shared" si="3"/>
        <v>13750</v>
      </c>
      <c r="E106" s="11">
        <f t="shared" si="4"/>
        <v>21150</v>
      </c>
    </row>
    <row r="107" spans="1:5">
      <c r="A107" s="11">
        <v>126</v>
      </c>
      <c r="B107" s="11">
        <v>7400</v>
      </c>
      <c r="C107" s="11">
        <v>108</v>
      </c>
      <c r="D107" s="11">
        <f t="shared" si="3"/>
        <v>13608</v>
      </c>
      <c r="E107" s="11">
        <f t="shared" si="4"/>
        <v>21008</v>
      </c>
    </row>
    <row r="108" spans="1:5">
      <c r="A108" s="11">
        <v>127</v>
      </c>
      <c r="B108" s="11">
        <v>7400</v>
      </c>
      <c r="C108" s="11">
        <v>106</v>
      </c>
      <c r="D108" s="11">
        <f t="shared" si="3"/>
        <v>13462</v>
      </c>
      <c r="E108" s="11">
        <f t="shared" si="4"/>
        <v>20862</v>
      </c>
    </row>
    <row r="109" spans="1:5">
      <c r="A109" s="11">
        <v>128</v>
      </c>
      <c r="B109" s="11">
        <v>7400</v>
      </c>
      <c r="C109" s="11">
        <v>104</v>
      </c>
      <c r="D109" s="11">
        <f t="shared" si="3"/>
        <v>13312</v>
      </c>
      <c r="E109" s="11">
        <f t="shared" si="4"/>
        <v>20712</v>
      </c>
    </row>
    <row r="110" spans="1:5">
      <c r="A110" s="11">
        <v>129</v>
      </c>
      <c r="B110" s="11">
        <v>7400</v>
      </c>
      <c r="C110" s="11">
        <v>102</v>
      </c>
      <c r="D110" s="11">
        <f t="shared" si="3"/>
        <v>13158</v>
      </c>
      <c r="E110" s="11">
        <f t="shared" si="4"/>
        <v>20558</v>
      </c>
    </row>
    <row r="111" spans="1:5">
      <c r="A111" s="11">
        <v>130</v>
      </c>
      <c r="B111" s="11">
        <v>7400</v>
      </c>
      <c r="C111" s="11">
        <v>100</v>
      </c>
      <c r="D111" s="11">
        <f t="shared" si="3"/>
        <v>13000</v>
      </c>
      <c r="E111" s="11">
        <f t="shared" si="4"/>
        <v>20400</v>
      </c>
    </row>
    <row r="112" spans="1:5">
      <c r="A112" s="11">
        <v>131</v>
      </c>
      <c r="B112" s="11">
        <v>7400</v>
      </c>
      <c r="C112" s="11">
        <v>100</v>
      </c>
      <c r="D112" s="11">
        <f t="shared" si="3"/>
        <v>13100</v>
      </c>
      <c r="E112" s="11">
        <f t="shared" si="4"/>
        <v>20500</v>
      </c>
    </row>
    <row r="113" spans="1:5">
      <c r="A113" s="11">
        <v>132</v>
      </c>
      <c r="B113" s="11">
        <v>7400</v>
      </c>
      <c r="C113" s="11">
        <v>100</v>
      </c>
      <c r="D113" s="11">
        <f t="shared" si="3"/>
        <v>13200</v>
      </c>
      <c r="E113" s="11">
        <f t="shared" si="4"/>
        <v>20600</v>
      </c>
    </row>
    <row r="114" spans="1:5">
      <c r="A114" s="11">
        <v>133</v>
      </c>
      <c r="B114" s="11">
        <v>7400</v>
      </c>
      <c r="C114" s="11">
        <v>100</v>
      </c>
      <c r="D114" s="11">
        <f t="shared" si="3"/>
        <v>13300</v>
      </c>
      <c r="E114" s="11">
        <f t="shared" si="4"/>
        <v>20700</v>
      </c>
    </row>
    <row r="115" spans="1:5">
      <c r="A115" s="11">
        <v>134</v>
      </c>
      <c r="B115" s="11">
        <v>7400</v>
      </c>
      <c r="C115" s="11">
        <v>100</v>
      </c>
      <c r="D115" s="11">
        <f t="shared" si="3"/>
        <v>13400</v>
      </c>
      <c r="E115" s="11">
        <f t="shared" si="4"/>
        <v>20800</v>
      </c>
    </row>
    <row r="116" spans="1:5">
      <c r="A116" s="11">
        <v>135</v>
      </c>
      <c r="B116" s="11">
        <v>7400</v>
      </c>
      <c r="C116" s="11">
        <v>100</v>
      </c>
      <c r="D116" s="11">
        <f t="shared" si="3"/>
        <v>13500</v>
      </c>
      <c r="E116" s="11">
        <f t="shared" si="4"/>
        <v>20900</v>
      </c>
    </row>
    <row r="117" spans="1:5">
      <c r="A117" s="11">
        <v>136</v>
      </c>
      <c r="B117" s="11">
        <v>7400</v>
      </c>
      <c r="C117" s="11">
        <v>100</v>
      </c>
      <c r="D117" s="11">
        <f t="shared" si="3"/>
        <v>13600</v>
      </c>
      <c r="E117" s="11">
        <f t="shared" si="4"/>
        <v>21000</v>
      </c>
    </row>
    <row r="118" spans="1:5">
      <c r="A118" s="11">
        <v>137</v>
      </c>
      <c r="B118" s="11">
        <v>7400</v>
      </c>
      <c r="C118" s="11">
        <v>100</v>
      </c>
      <c r="D118" s="11">
        <f t="shared" si="3"/>
        <v>13700</v>
      </c>
      <c r="E118" s="11">
        <f t="shared" si="4"/>
        <v>21100</v>
      </c>
    </row>
    <row r="119" spans="1:5">
      <c r="A119" s="11">
        <v>138</v>
      </c>
      <c r="B119" s="11">
        <v>7400</v>
      </c>
      <c r="C119" s="11">
        <v>100</v>
      </c>
      <c r="D119" s="11">
        <f t="shared" si="3"/>
        <v>13800</v>
      </c>
      <c r="E119" s="11">
        <f t="shared" si="4"/>
        <v>21200</v>
      </c>
    </row>
    <row r="120" spans="1:5">
      <c r="A120" s="11">
        <v>139</v>
      </c>
      <c r="B120" s="11">
        <v>7400</v>
      </c>
      <c r="C120" s="11">
        <v>100</v>
      </c>
      <c r="D120" s="11">
        <f t="shared" si="3"/>
        <v>13900</v>
      </c>
      <c r="E120" s="11">
        <f t="shared" si="4"/>
        <v>21300</v>
      </c>
    </row>
  </sheetData>
  <sheetProtection password="DD04" sheet="1" objects="1" scenarios="1" selectLockedCells="1" selectUnlockedCells="1"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/>
  <dimension ref="A1:AO238"/>
  <sheetViews>
    <sheetView zoomScaleNormal="100" workbookViewId="0">
      <selection activeCell="I2" sqref="I2"/>
    </sheetView>
  </sheetViews>
  <sheetFormatPr defaultRowHeight="24.95" customHeight="1"/>
  <cols>
    <col min="1" max="1" width="4" style="90" customWidth="1"/>
    <col min="2" max="3" width="3.5" style="90" customWidth="1"/>
    <col min="4" max="4" width="4.5" style="369" customWidth="1"/>
    <col min="5" max="5" width="11.25" style="92" customWidth="1"/>
    <col min="6" max="6" width="9.5" style="433" customWidth="1"/>
    <col min="7" max="7" width="9.5" style="370" customWidth="1"/>
    <col min="8" max="8" width="7.875" style="93" customWidth="1"/>
    <col min="9" max="9" width="20.375" style="371" customWidth="1"/>
    <col min="10" max="12" width="8.875" style="94" customWidth="1"/>
    <col min="13" max="13" width="1.375" style="94" customWidth="1"/>
    <col min="14" max="14" width="2.5" style="94" hidden="1" customWidth="1"/>
    <col min="15" max="15" width="18.625" style="89" hidden="1" customWidth="1"/>
    <col min="16" max="16" width="12" style="90" hidden="1" customWidth="1"/>
    <col min="17" max="17" width="3.375" style="90" hidden="1" customWidth="1"/>
    <col min="18" max="18" width="1.625" style="90" customWidth="1"/>
    <col min="19" max="19" width="2.25" style="90" customWidth="1"/>
    <col min="20" max="20" width="18.5" style="90" customWidth="1"/>
    <col min="21" max="21" width="12.125" style="90" customWidth="1"/>
    <col min="22" max="22" width="3.375" style="90" customWidth="1"/>
    <col min="23" max="23" width="9.625" style="90" customWidth="1"/>
    <col min="24" max="24" width="7.75" style="90" customWidth="1"/>
    <col min="25" max="25" width="0" style="90" hidden="1" customWidth="1"/>
    <col min="26" max="33" width="9" style="90" hidden="1" customWidth="1"/>
    <col min="34" max="34" width="15.25" style="90" hidden="1" customWidth="1"/>
    <col min="35" max="35" width="17.5" style="90" hidden="1" customWidth="1"/>
    <col min="36" max="36" width="14.375" style="90" hidden="1" customWidth="1"/>
    <col min="37" max="37" width="21.375" style="90" hidden="1" customWidth="1"/>
    <col min="38" max="41" width="9" style="90" hidden="1" customWidth="1"/>
    <col min="42" max="267" width="9" style="90"/>
    <col min="268" max="268" width="4.5" style="90" customWidth="1"/>
    <col min="269" max="269" width="3.625" style="90" bestFit="1" customWidth="1"/>
    <col min="270" max="271" width="10.875" style="90" customWidth="1"/>
    <col min="272" max="272" width="34.75" style="90" customWidth="1"/>
    <col min="273" max="275" width="10.875" style="90" customWidth="1"/>
    <col min="276" max="523" width="9" style="90"/>
    <col min="524" max="524" width="4.5" style="90" customWidth="1"/>
    <col min="525" max="525" width="3.625" style="90" bestFit="1" customWidth="1"/>
    <col min="526" max="527" width="10.875" style="90" customWidth="1"/>
    <col min="528" max="528" width="34.75" style="90" customWidth="1"/>
    <col min="529" max="531" width="10.875" style="90" customWidth="1"/>
    <col min="532" max="779" width="9" style="90"/>
    <col min="780" max="780" width="4.5" style="90" customWidth="1"/>
    <col min="781" max="781" width="3.625" style="90" bestFit="1" customWidth="1"/>
    <col min="782" max="783" width="10.875" style="90" customWidth="1"/>
    <col min="784" max="784" width="34.75" style="90" customWidth="1"/>
    <col min="785" max="787" width="10.875" style="90" customWidth="1"/>
    <col min="788" max="1035" width="9" style="90"/>
    <col min="1036" max="1036" width="4.5" style="90" customWidth="1"/>
    <col min="1037" max="1037" width="3.625" style="90" bestFit="1" customWidth="1"/>
    <col min="1038" max="1039" width="10.875" style="90" customWidth="1"/>
    <col min="1040" max="1040" width="34.75" style="90" customWidth="1"/>
    <col min="1041" max="1043" width="10.875" style="90" customWidth="1"/>
    <col min="1044" max="1291" width="9" style="90"/>
    <col min="1292" max="1292" width="4.5" style="90" customWidth="1"/>
    <col min="1293" max="1293" width="3.625" style="90" bestFit="1" customWidth="1"/>
    <col min="1294" max="1295" width="10.875" style="90" customWidth="1"/>
    <col min="1296" max="1296" width="34.75" style="90" customWidth="1"/>
    <col min="1297" max="1299" width="10.875" style="90" customWidth="1"/>
    <col min="1300" max="1547" width="9" style="90"/>
    <col min="1548" max="1548" width="4.5" style="90" customWidth="1"/>
    <col min="1549" max="1549" width="3.625" style="90" bestFit="1" customWidth="1"/>
    <col min="1550" max="1551" width="10.875" style="90" customWidth="1"/>
    <col min="1552" max="1552" width="34.75" style="90" customWidth="1"/>
    <col min="1553" max="1555" width="10.875" style="90" customWidth="1"/>
    <col min="1556" max="1803" width="9" style="90"/>
    <col min="1804" max="1804" width="4.5" style="90" customWidth="1"/>
    <col min="1805" max="1805" width="3.625" style="90" bestFit="1" customWidth="1"/>
    <col min="1806" max="1807" width="10.875" style="90" customWidth="1"/>
    <col min="1808" max="1808" width="34.75" style="90" customWidth="1"/>
    <col min="1809" max="1811" width="10.875" style="90" customWidth="1"/>
    <col min="1812" max="2059" width="9" style="90"/>
    <col min="2060" max="2060" width="4.5" style="90" customWidth="1"/>
    <col min="2061" max="2061" width="3.625" style="90" bestFit="1" customWidth="1"/>
    <col min="2062" max="2063" width="10.875" style="90" customWidth="1"/>
    <col min="2064" max="2064" width="34.75" style="90" customWidth="1"/>
    <col min="2065" max="2067" width="10.875" style="90" customWidth="1"/>
    <col min="2068" max="2315" width="9" style="90"/>
    <col min="2316" max="2316" width="4.5" style="90" customWidth="1"/>
    <col min="2317" max="2317" width="3.625" style="90" bestFit="1" customWidth="1"/>
    <col min="2318" max="2319" width="10.875" style="90" customWidth="1"/>
    <col min="2320" max="2320" width="34.75" style="90" customWidth="1"/>
    <col min="2321" max="2323" width="10.875" style="90" customWidth="1"/>
    <col min="2324" max="2571" width="9" style="90"/>
    <col min="2572" max="2572" width="4.5" style="90" customWidth="1"/>
    <col min="2573" max="2573" width="3.625" style="90" bestFit="1" customWidth="1"/>
    <col min="2574" max="2575" width="10.875" style="90" customWidth="1"/>
    <col min="2576" max="2576" width="34.75" style="90" customWidth="1"/>
    <col min="2577" max="2579" width="10.875" style="90" customWidth="1"/>
    <col min="2580" max="2827" width="9" style="90"/>
    <col min="2828" max="2828" width="4.5" style="90" customWidth="1"/>
    <col min="2829" max="2829" width="3.625" style="90" bestFit="1" customWidth="1"/>
    <col min="2830" max="2831" width="10.875" style="90" customWidth="1"/>
    <col min="2832" max="2832" width="34.75" style="90" customWidth="1"/>
    <col min="2833" max="2835" width="10.875" style="90" customWidth="1"/>
    <col min="2836" max="3083" width="9" style="90"/>
    <col min="3084" max="3084" width="4.5" style="90" customWidth="1"/>
    <col min="3085" max="3085" width="3.625" style="90" bestFit="1" customWidth="1"/>
    <col min="3086" max="3087" width="10.875" style="90" customWidth="1"/>
    <col min="3088" max="3088" width="34.75" style="90" customWidth="1"/>
    <col min="3089" max="3091" width="10.875" style="90" customWidth="1"/>
    <col min="3092" max="3339" width="9" style="90"/>
    <col min="3340" max="3340" width="4.5" style="90" customWidth="1"/>
    <col min="3341" max="3341" width="3.625" style="90" bestFit="1" customWidth="1"/>
    <col min="3342" max="3343" width="10.875" style="90" customWidth="1"/>
    <col min="3344" max="3344" width="34.75" style="90" customWidth="1"/>
    <col min="3345" max="3347" width="10.875" style="90" customWidth="1"/>
    <col min="3348" max="3595" width="9" style="90"/>
    <col min="3596" max="3596" width="4.5" style="90" customWidth="1"/>
    <col min="3597" max="3597" width="3.625" style="90" bestFit="1" customWidth="1"/>
    <col min="3598" max="3599" width="10.875" style="90" customWidth="1"/>
    <col min="3600" max="3600" width="34.75" style="90" customWidth="1"/>
    <col min="3601" max="3603" width="10.875" style="90" customWidth="1"/>
    <col min="3604" max="3851" width="9" style="90"/>
    <col min="3852" max="3852" width="4.5" style="90" customWidth="1"/>
    <col min="3853" max="3853" width="3.625" style="90" bestFit="1" customWidth="1"/>
    <col min="3854" max="3855" width="10.875" style="90" customWidth="1"/>
    <col min="3856" max="3856" width="34.75" style="90" customWidth="1"/>
    <col min="3857" max="3859" width="10.875" style="90" customWidth="1"/>
    <col min="3860" max="4107" width="9" style="90"/>
    <col min="4108" max="4108" width="4.5" style="90" customWidth="1"/>
    <col min="4109" max="4109" width="3.625" style="90" bestFit="1" customWidth="1"/>
    <col min="4110" max="4111" width="10.875" style="90" customWidth="1"/>
    <col min="4112" max="4112" width="34.75" style="90" customWidth="1"/>
    <col min="4113" max="4115" width="10.875" style="90" customWidth="1"/>
    <col min="4116" max="4363" width="9" style="90"/>
    <col min="4364" max="4364" width="4.5" style="90" customWidth="1"/>
    <col min="4365" max="4365" width="3.625" style="90" bestFit="1" customWidth="1"/>
    <col min="4366" max="4367" width="10.875" style="90" customWidth="1"/>
    <col min="4368" max="4368" width="34.75" style="90" customWidth="1"/>
    <col min="4369" max="4371" width="10.875" style="90" customWidth="1"/>
    <col min="4372" max="4619" width="9" style="90"/>
    <col min="4620" max="4620" width="4.5" style="90" customWidth="1"/>
    <col min="4621" max="4621" width="3.625" style="90" bestFit="1" customWidth="1"/>
    <col min="4622" max="4623" width="10.875" style="90" customWidth="1"/>
    <col min="4624" max="4624" width="34.75" style="90" customWidth="1"/>
    <col min="4625" max="4627" width="10.875" style="90" customWidth="1"/>
    <col min="4628" max="4875" width="9" style="90"/>
    <col min="4876" max="4876" width="4.5" style="90" customWidth="1"/>
    <col min="4877" max="4877" width="3.625" style="90" bestFit="1" customWidth="1"/>
    <col min="4878" max="4879" width="10.875" style="90" customWidth="1"/>
    <col min="4880" max="4880" width="34.75" style="90" customWidth="1"/>
    <col min="4881" max="4883" width="10.875" style="90" customWidth="1"/>
    <col min="4884" max="5131" width="9" style="90"/>
    <col min="5132" max="5132" width="4.5" style="90" customWidth="1"/>
    <col min="5133" max="5133" width="3.625" style="90" bestFit="1" customWidth="1"/>
    <col min="5134" max="5135" width="10.875" style="90" customWidth="1"/>
    <col min="5136" max="5136" width="34.75" style="90" customWidth="1"/>
    <col min="5137" max="5139" width="10.875" style="90" customWidth="1"/>
    <col min="5140" max="5387" width="9" style="90"/>
    <col min="5388" max="5388" width="4.5" style="90" customWidth="1"/>
    <col min="5389" max="5389" width="3.625" style="90" bestFit="1" customWidth="1"/>
    <col min="5390" max="5391" width="10.875" style="90" customWidth="1"/>
    <col min="5392" max="5392" width="34.75" style="90" customWidth="1"/>
    <col min="5393" max="5395" width="10.875" style="90" customWidth="1"/>
    <col min="5396" max="5643" width="9" style="90"/>
    <col min="5644" max="5644" width="4.5" style="90" customWidth="1"/>
    <col min="5645" max="5645" width="3.625" style="90" bestFit="1" customWidth="1"/>
    <col min="5646" max="5647" width="10.875" style="90" customWidth="1"/>
    <col min="5648" max="5648" width="34.75" style="90" customWidth="1"/>
    <col min="5649" max="5651" width="10.875" style="90" customWidth="1"/>
    <col min="5652" max="5899" width="9" style="90"/>
    <col min="5900" max="5900" width="4.5" style="90" customWidth="1"/>
    <col min="5901" max="5901" width="3.625" style="90" bestFit="1" customWidth="1"/>
    <col min="5902" max="5903" width="10.875" style="90" customWidth="1"/>
    <col min="5904" max="5904" width="34.75" style="90" customWidth="1"/>
    <col min="5905" max="5907" width="10.875" style="90" customWidth="1"/>
    <col min="5908" max="6155" width="9" style="90"/>
    <col min="6156" max="6156" width="4.5" style="90" customWidth="1"/>
    <col min="6157" max="6157" width="3.625" style="90" bestFit="1" customWidth="1"/>
    <col min="6158" max="6159" width="10.875" style="90" customWidth="1"/>
    <col min="6160" max="6160" width="34.75" style="90" customWidth="1"/>
    <col min="6161" max="6163" width="10.875" style="90" customWidth="1"/>
    <col min="6164" max="6411" width="9" style="90"/>
    <col min="6412" max="6412" width="4.5" style="90" customWidth="1"/>
    <col min="6413" max="6413" width="3.625" style="90" bestFit="1" customWidth="1"/>
    <col min="6414" max="6415" width="10.875" style="90" customWidth="1"/>
    <col min="6416" max="6416" width="34.75" style="90" customWidth="1"/>
    <col min="6417" max="6419" width="10.875" style="90" customWidth="1"/>
    <col min="6420" max="6667" width="9" style="90"/>
    <col min="6668" max="6668" width="4.5" style="90" customWidth="1"/>
    <col min="6669" max="6669" width="3.625" style="90" bestFit="1" customWidth="1"/>
    <col min="6670" max="6671" width="10.875" style="90" customWidth="1"/>
    <col min="6672" max="6672" width="34.75" style="90" customWidth="1"/>
    <col min="6673" max="6675" width="10.875" style="90" customWidth="1"/>
    <col min="6676" max="6923" width="9" style="90"/>
    <col min="6924" max="6924" width="4.5" style="90" customWidth="1"/>
    <col min="6925" max="6925" width="3.625" style="90" bestFit="1" customWidth="1"/>
    <col min="6926" max="6927" width="10.875" style="90" customWidth="1"/>
    <col min="6928" max="6928" width="34.75" style="90" customWidth="1"/>
    <col min="6929" max="6931" width="10.875" style="90" customWidth="1"/>
    <col min="6932" max="7179" width="9" style="90"/>
    <col min="7180" max="7180" width="4.5" style="90" customWidth="1"/>
    <col min="7181" max="7181" width="3.625" style="90" bestFit="1" customWidth="1"/>
    <col min="7182" max="7183" width="10.875" style="90" customWidth="1"/>
    <col min="7184" max="7184" width="34.75" style="90" customWidth="1"/>
    <col min="7185" max="7187" width="10.875" style="90" customWidth="1"/>
    <col min="7188" max="7435" width="9" style="90"/>
    <col min="7436" max="7436" width="4.5" style="90" customWidth="1"/>
    <col min="7437" max="7437" width="3.625" style="90" bestFit="1" customWidth="1"/>
    <col min="7438" max="7439" width="10.875" style="90" customWidth="1"/>
    <col min="7440" max="7440" width="34.75" style="90" customWidth="1"/>
    <col min="7441" max="7443" width="10.875" style="90" customWidth="1"/>
    <col min="7444" max="7691" width="9" style="90"/>
    <col min="7692" max="7692" width="4.5" style="90" customWidth="1"/>
    <col min="7693" max="7693" width="3.625" style="90" bestFit="1" customWidth="1"/>
    <col min="7694" max="7695" width="10.875" style="90" customWidth="1"/>
    <col min="7696" max="7696" width="34.75" style="90" customWidth="1"/>
    <col min="7697" max="7699" width="10.875" style="90" customWidth="1"/>
    <col min="7700" max="7947" width="9" style="90"/>
    <col min="7948" max="7948" width="4.5" style="90" customWidth="1"/>
    <col min="7949" max="7949" width="3.625" style="90" bestFit="1" customWidth="1"/>
    <col min="7950" max="7951" width="10.875" style="90" customWidth="1"/>
    <col min="7952" max="7952" width="34.75" style="90" customWidth="1"/>
    <col min="7953" max="7955" width="10.875" style="90" customWidth="1"/>
    <col min="7956" max="8203" width="9" style="90"/>
    <col min="8204" max="8204" width="4.5" style="90" customWidth="1"/>
    <col min="8205" max="8205" width="3.625" style="90" bestFit="1" customWidth="1"/>
    <col min="8206" max="8207" width="10.875" style="90" customWidth="1"/>
    <col min="8208" max="8208" width="34.75" style="90" customWidth="1"/>
    <col min="8209" max="8211" width="10.875" style="90" customWidth="1"/>
    <col min="8212" max="8459" width="9" style="90"/>
    <col min="8460" max="8460" width="4.5" style="90" customWidth="1"/>
    <col min="8461" max="8461" width="3.625" style="90" bestFit="1" customWidth="1"/>
    <col min="8462" max="8463" width="10.875" style="90" customWidth="1"/>
    <col min="8464" max="8464" width="34.75" style="90" customWidth="1"/>
    <col min="8465" max="8467" width="10.875" style="90" customWidth="1"/>
    <col min="8468" max="8715" width="9" style="90"/>
    <col min="8716" max="8716" width="4.5" style="90" customWidth="1"/>
    <col min="8717" max="8717" width="3.625" style="90" bestFit="1" customWidth="1"/>
    <col min="8718" max="8719" width="10.875" style="90" customWidth="1"/>
    <col min="8720" max="8720" width="34.75" style="90" customWidth="1"/>
    <col min="8721" max="8723" width="10.875" style="90" customWidth="1"/>
    <col min="8724" max="8971" width="9" style="90"/>
    <col min="8972" max="8972" width="4.5" style="90" customWidth="1"/>
    <col min="8973" max="8973" width="3.625" style="90" bestFit="1" customWidth="1"/>
    <col min="8974" max="8975" width="10.875" style="90" customWidth="1"/>
    <col min="8976" max="8976" width="34.75" style="90" customWidth="1"/>
    <col min="8977" max="8979" width="10.875" style="90" customWidth="1"/>
    <col min="8980" max="9227" width="9" style="90"/>
    <col min="9228" max="9228" width="4.5" style="90" customWidth="1"/>
    <col min="9229" max="9229" width="3.625" style="90" bestFit="1" customWidth="1"/>
    <col min="9230" max="9231" width="10.875" style="90" customWidth="1"/>
    <col min="9232" max="9232" width="34.75" style="90" customWidth="1"/>
    <col min="9233" max="9235" width="10.875" style="90" customWidth="1"/>
    <col min="9236" max="9483" width="9" style="90"/>
    <col min="9484" max="9484" width="4.5" style="90" customWidth="1"/>
    <col min="9485" max="9485" width="3.625" style="90" bestFit="1" customWidth="1"/>
    <col min="9486" max="9487" width="10.875" style="90" customWidth="1"/>
    <col min="9488" max="9488" width="34.75" style="90" customWidth="1"/>
    <col min="9489" max="9491" width="10.875" style="90" customWidth="1"/>
    <col min="9492" max="9739" width="9" style="90"/>
    <col min="9740" max="9740" width="4.5" style="90" customWidth="1"/>
    <col min="9741" max="9741" width="3.625" style="90" bestFit="1" customWidth="1"/>
    <col min="9742" max="9743" width="10.875" style="90" customWidth="1"/>
    <col min="9744" max="9744" width="34.75" style="90" customWidth="1"/>
    <col min="9745" max="9747" width="10.875" style="90" customWidth="1"/>
    <col min="9748" max="9995" width="9" style="90"/>
    <col min="9996" max="9996" width="4.5" style="90" customWidth="1"/>
    <col min="9997" max="9997" width="3.625" style="90" bestFit="1" customWidth="1"/>
    <col min="9998" max="9999" width="10.875" style="90" customWidth="1"/>
    <col min="10000" max="10000" width="34.75" style="90" customWidth="1"/>
    <col min="10001" max="10003" width="10.875" style="90" customWidth="1"/>
    <col min="10004" max="10251" width="9" style="90"/>
    <col min="10252" max="10252" width="4.5" style="90" customWidth="1"/>
    <col min="10253" max="10253" width="3.625" style="90" bestFit="1" customWidth="1"/>
    <col min="10254" max="10255" width="10.875" style="90" customWidth="1"/>
    <col min="10256" max="10256" width="34.75" style="90" customWidth="1"/>
    <col min="10257" max="10259" width="10.875" style="90" customWidth="1"/>
    <col min="10260" max="10507" width="9" style="90"/>
    <col min="10508" max="10508" width="4.5" style="90" customWidth="1"/>
    <col min="10509" max="10509" width="3.625" style="90" bestFit="1" customWidth="1"/>
    <col min="10510" max="10511" width="10.875" style="90" customWidth="1"/>
    <col min="10512" max="10512" width="34.75" style="90" customWidth="1"/>
    <col min="10513" max="10515" width="10.875" style="90" customWidth="1"/>
    <col min="10516" max="10763" width="9" style="90"/>
    <col min="10764" max="10764" width="4.5" style="90" customWidth="1"/>
    <col min="10765" max="10765" width="3.625" style="90" bestFit="1" customWidth="1"/>
    <col min="10766" max="10767" width="10.875" style="90" customWidth="1"/>
    <col min="10768" max="10768" width="34.75" style="90" customWidth="1"/>
    <col min="10769" max="10771" width="10.875" style="90" customWidth="1"/>
    <col min="10772" max="11019" width="9" style="90"/>
    <col min="11020" max="11020" width="4.5" style="90" customWidth="1"/>
    <col min="11021" max="11021" width="3.625" style="90" bestFit="1" customWidth="1"/>
    <col min="11022" max="11023" width="10.875" style="90" customWidth="1"/>
    <col min="11024" max="11024" width="34.75" style="90" customWidth="1"/>
    <col min="11025" max="11027" width="10.875" style="90" customWidth="1"/>
    <col min="11028" max="11275" width="9" style="90"/>
    <col min="11276" max="11276" width="4.5" style="90" customWidth="1"/>
    <col min="11277" max="11277" width="3.625" style="90" bestFit="1" customWidth="1"/>
    <col min="11278" max="11279" width="10.875" style="90" customWidth="1"/>
    <col min="11280" max="11280" width="34.75" style="90" customWidth="1"/>
    <col min="11281" max="11283" width="10.875" style="90" customWidth="1"/>
    <col min="11284" max="11531" width="9" style="90"/>
    <col min="11532" max="11532" width="4.5" style="90" customWidth="1"/>
    <col min="11533" max="11533" width="3.625" style="90" bestFit="1" customWidth="1"/>
    <col min="11534" max="11535" width="10.875" style="90" customWidth="1"/>
    <col min="11536" max="11536" width="34.75" style="90" customWidth="1"/>
    <col min="11537" max="11539" width="10.875" style="90" customWidth="1"/>
    <col min="11540" max="11787" width="9" style="90"/>
    <col min="11788" max="11788" width="4.5" style="90" customWidth="1"/>
    <col min="11789" max="11789" width="3.625" style="90" bestFit="1" customWidth="1"/>
    <col min="11790" max="11791" width="10.875" style="90" customWidth="1"/>
    <col min="11792" max="11792" width="34.75" style="90" customWidth="1"/>
    <col min="11793" max="11795" width="10.875" style="90" customWidth="1"/>
    <col min="11796" max="12043" width="9" style="90"/>
    <col min="12044" max="12044" width="4.5" style="90" customWidth="1"/>
    <col min="12045" max="12045" width="3.625" style="90" bestFit="1" customWidth="1"/>
    <col min="12046" max="12047" width="10.875" style="90" customWidth="1"/>
    <col min="12048" max="12048" width="34.75" style="90" customWidth="1"/>
    <col min="12049" max="12051" width="10.875" style="90" customWidth="1"/>
    <col min="12052" max="12299" width="9" style="90"/>
    <col min="12300" max="12300" width="4.5" style="90" customWidth="1"/>
    <col min="12301" max="12301" width="3.625" style="90" bestFit="1" customWidth="1"/>
    <col min="12302" max="12303" width="10.875" style="90" customWidth="1"/>
    <col min="12304" max="12304" width="34.75" style="90" customWidth="1"/>
    <col min="12305" max="12307" width="10.875" style="90" customWidth="1"/>
    <col min="12308" max="12555" width="9" style="90"/>
    <col min="12556" max="12556" width="4.5" style="90" customWidth="1"/>
    <col min="12557" max="12557" width="3.625" style="90" bestFit="1" customWidth="1"/>
    <col min="12558" max="12559" width="10.875" style="90" customWidth="1"/>
    <col min="12560" max="12560" width="34.75" style="90" customWidth="1"/>
    <col min="12561" max="12563" width="10.875" style="90" customWidth="1"/>
    <col min="12564" max="12811" width="9" style="90"/>
    <col min="12812" max="12812" width="4.5" style="90" customWidth="1"/>
    <col min="12813" max="12813" width="3.625" style="90" bestFit="1" customWidth="1"/>
    <col min="12814" max="12815" width="10.875" style="90" customWidth="1"/>
    <col min="12816" max="12816" width="34.75" style="90" customWidth="1"/>
    <col min="12817" max="12819" width="10.875" style="90" customWidth="1"/>
    <col min="12820" max="13067" width="9" style="90"/>
    <col min="13068" max="13068" width="4.5" style="90" customWidth="1"/>
    <col min="13069" max="13069" width="3.625" style="90" bestFit="1" customWidth="1"/>
    <col min="13070" max="13071" width="10.875" style="90" customWidth="1"/>
    <col min="13072" max="13072" width="34.75" style="90" customWidth="1"/>
    <col min="13073" max="13075" width="10.875" style="90" customWidth="1"/>
    <col min="13076" max="13323" width="9" style="90"/>
    <col min="13324" max="13324" width="4.5" style="90" customWidth="1"/>
    <col min="13325" max="13325" width="3.625" style="90" bestFit="1" customWidth="1"/>
    <col min="13326" max="13327" width="10.875" style="90" customWidth="1"/>
    <col min="13328" max="13328" width="34.75" style="90" customWidth="1"/>
    <col min="13329" max="13331" width="10.875" style="90" customWidth="1"/>
    <col min="13332" max="13579" width="9" style="90"/>
    <col min="13580" max="13580" width="4.5" style="90" customWidth="1"/>
    <col min="13581" max="13581" width="3.625" style="90" bestFit="1" customWidth="1"/>
    <col min="13582" max="13583" width="10.875" style="90" customWidth="1"/>
    <col min="13584" max="13584" width="34.75" style="90" customWidth="1"/>
    <col min="13585" max="13587" width="10.875" style="90" customWidth="1"/>
    <col min="13588" max="13835" width="9" style="90"/>
    <col min="13836" max="13836" width="4.5" style="90" customWidth="1"/>
    <col min="13837" max="13837" width="3.625" style="90" bestFit="1" customWidth="1"/>
    <col min="13838" max="13839" width="10.875" style="90" customWidth="1"/>
    <col min="13840" max="13840" width="34.75" style="90" customWidth="1"/>
    <col min="13841" max="13843" width="10.875" style="90" customWidth="1"/>
    <col min="13844" max="14091" width="9" style="90"/>
    <col min="14092" max="14092" width="4.5" style="90" customWidth="1"/>
    <col min="14093" max="14093" width="3.625" style="90" bestFit="1" customWidth="1"/>
    <col min="14094" max="14095" width="10.875" style="90" customWidth="1"/>
    <col min="14096" max="14096" width="34.75" style="90" customWidth="1"/>
    <col min="14097" max="14099" width="10.875" style="90" customWidth="1"/>
    <col min="14100" max="14347" width="9" style="90"/>
    <col min="14348" max="14348" width="4.5" style="90" customWidth="1"/>
    <col min="14349" max="14349" width="3.625" style="90" bestFit="1" customWidth="1"/>
    <col min="14350" max="14351" width="10.875" style="90" customWidth="1"/>
    <col min="14352" max="14352" width="34.75" style="90" customWidth="1"/>
    <col min="14353" max="14355" width="10.875" style="90" customWidth="1"/>
    <col min="14356" max="14603" width="9" style="90"/>
    <col min="14604" max="14604" width="4.5" style="90" customWidth="1"/>
    <col min="14605" max="14605" width="3.625" style="90" bestFit="1" customWidth="1"/>
    <col min="14606" max="14607" width="10.875" style="90" customWidth="1"/>
    <col min="14608" max="14608" width="34.75" style="90" customWidth="1"/>
    <col min="14609" max="14611" width="10.875" style="90" customWidth="1"/>
    <col min="14612" max="14859" width="9" style="90"/>
    <col min="14860" max="14860" width="4.5" style="90" customWidth="1"/>
    <col min="14861" max="14861" width="3.625" style="90" bestFit="1" customWidth="1"/>
    <col min="14862" max="14863" width="10.875" style="90" customWidth="1"/>
    <col min="14864" max="14864" width="34.75" style="90" customWidth="1"/>
    <col min="14865" max="14867" width="10.875" style="90" customWidth="1"/>
    <col min="14868" max="15115" width="9" style="90"/>
    <col min="15116" max="15116" width="4.5" style="90" customWidth="1"/>
    <col min="15117" max="15117" width="3.625" style="90" bestFit="1" customWidth="1"/>
    <col min="15118" max="15119" width="10.875" style="90" customWidth="1"/>
    <col min="15120" max="15120" width="34.75" style="90" customWidth="1"/>
    <col min="15121" max="15123" width="10.875" style="90" customWidth="1"/>
    <col min="15124" max="15371" width="9" style="90"/>
    <col min="15372" max="15372" width="4.5" style="90" customWidth="1"/>
    <col min="15373" max="15373" width="3.625" style="90" bestFit="1" customWidth="1"/>
    <col min="15374" max="15375" width="10.875" style="90" customWidth="1"/>
    <col min="15376" max="15376" width="34.75" style="90" customWidth="1"/>
    <col min="15377" max="15379" width="10.875" style="90" customWidth="1"/>
    <col min="15380" max="15627" width="9" style="90"/>
    <col min="15628" max="15628" width="4.5" style="90" customWidth="1"/>
    <col min="15629" max="15629" width="3.625" style="90" bestFit="1" customWidth="1"/>
    <col min="15630" max="15631" width="10.875" style="90" customWidth="1"/>
    <col min="15632" max="15632" width="34.75" style="90" customWidth="1"/>
    <col min="15633" max="15635" width="10.875" style="90" customWidth="1"/>
    <col min="15636" max="15883" width="9" style="90"/>
    <col min="15884" max="15884" width="4.5" style="90" customWidth="1"/>
    <col min="15885" max="15885" width="3.625" style="90" bestFit="1" customWidth="1"/>
    <col min="15886" max="15887" width="10.875" style="90" customWidth="1"/>
    <col min="15888" max="15888" width="34.75" style="90" customWidth="1"/>
    <col min="15889" max="15891" width="10.875" style="90" customWidth="1"/>
    <col min="15892" max="16139" width="9" style="90"/>
    <col min="16140" max="16140" width="4.5" style="90" customWidth="1"/>
    <col min="16141" max="16141" width="3.625" style="90" bestFit="1" customWidth="1"/>
    <col min="16142" max="16143" width="10.875" style="90" customWidth="1"/>
    <col min="16144" max="16144" width="34.75" style="90" customWidth="1"/>
    <col min="16145" max="16147" width="10.875" style="90" customWidth="1"/>
    <col min="16148" max="16384" width="9" style="90"/>
  </cols>
  <sheetData>
    <row r="1" spans="1:40" ht="30.75" customHeight="1" thickBot="1">
      <c r="A1" s="647" t="s">
        <v>739</v>
      </c>
      <c r="B1" s="648" t="s">
        <v>91</v>
      </c>
      <c r="C1" s="649" t="s">
        <v>92</v>
      </c>
      <c r="D1" s="650" t="s">
        <v>552</v>
      </c>
      <c r="E1" s="651" t="s">
        <v>93</v>
      </c>
      <c r="F1" s="652" t="s">
        <v>94</v>
      </c>
      <c r="G1" s="653" t="s">
        <v>391</v>
      </c>
      <c r="H1" s="654" t="s">
        <v>178</v>
      </c>
      <c r="I1" s="655" t="s">
        <v>95</v>
      </c>
      <c r="J1" s="656" t="s">
        <v>96</v>
      </c>
      <c r="K1" s="656" t="s">
        <v>97</v>
      </c>
      <c r="L1" s="657" t="s">
        <v>98</v>
      </c>
      <c r="M1" s="643"/>
      <c r="N1" s="623"/>
      <c r="O1" s="712" t="s">
        <v>735</v>
      </c>
      <c r="P1" s="713"/>
      <c r="Q1" s="714"/>
      <c r="R1" s="91"/>
      <c r="S1" s="611"/>
      <c r="T1" s="697" t="s">
        <v>734</v>
      </c>
      <c r="U1" s="698"/>
      <c r="V1" s="699"/>
    </row>
    <row r="2" spans="1:40" ht="24.75" customHeight="1" thickTop="1">
      <c r="A2" s="658"/>
      <c r="B2" s="626"/>
      <c r="C2" s="627"/>
      <c r="D2" s="628"/>
      <c r="E2" s="625" t="s">
        <v>591</v>
      </c>
      <c r="F2" s="569"/>
      <c r="G2" s="570"/>
      <c r="H2" s="571"/>
      <c r="I2" s="629" t="s">
        <v>727</v>
      </c>
      <c r="J2" s="630"/>
      <c r="K2" s="631"/>
      <c r="L2" s="644">
        <f>J2-K2</f>
        <v>0</v>
      </c>
      <c r="N2" s="703" t="s">
        <v>725</v>
      </c>
      <c r="O2" s="617" t="s">
        <v>712</v>
      </c>
      <c r="P2" s="618">
        <f>'計算用 '!P4</f>
        <v>0</v>
      </c>
      <c r="Q2" s="619" t="s">
        <v>672</v>
      </c>
      <c r="S2" s="706" t="s">
        <v>725</v>
      </c>
      <c r="T2" s="610" t="s">
        <v>719</v>
      </c>
      <c r="U2" s="603">
        <f>'計算用 '!P4</f>
        <v>0</v>
      </c>
      <c r="V2" s="594" t="s">
        <v>28</v>
      </c>
    </row>
    <row r="3" spans="1:40" ht="24.75" customHeight="1">
      <c r="A3" s="658"/>
      <c r="B3" s="442"/>
      <c r="C3" s="443"/>
      <c r="D3" s="444"/>
      <c r="E3" s="445"/>
      <c r="F3" s="446"/>
      <c r="G3" s="447"/>
      <c r="H3" s="445"/>
      <c r="I3" s="448"/>
      <c r="J3" s="449"/>
      <c r="K3" s="449"/>
      <c r="L3" s="645">
        <f>IF(OR(E3="通帳預入 ",E3="通帳払出額",E3="現金戻入 "),L2+0,L2-K3+J3)</f>
        <v>0</v>
      </c>
      <c r="M3" s="614"/>
      <c r="N3" s="704"/>
      <c r="O3" s="451" t="s">
        <v>706</v>
      </c>
      <c r="P3" s="434">
        <f>'計算用 '!I25</f>
        <v>0</v>
      </c>
      <c r="Q3" s="606" t="s">
        <v>672</v>
      </c>
      <c r="S3" s="707"/>
      <c r="T3" s="601" t="s">
        <v>717</v>
      </c>
      <c r="U3" s="602">
        <f>'計算用 '!O11</f>
        <v>0</v>
      </c>
      <c r="V3" s="606" t="s">
        <v>28</v>
      </c>
    </row>
    <row r="4" spans="1:40" ht="24.75" customHeight="1" thickBot="1">
      <c r="A4" s="658"/>
      <c r="B4" s="442"/>
      <c r="C4" s="443"/>
      <c r="D4" s="444"/>
      <c r="E4" s="445"/>
      <c r="F4" s="446"/>
      <c r="G4" s="447"/>
      <c r="H4" s="445"/>
      <c r="I4" s="448"/>
      <c r="J4" s="449"/>
      <c r="K4" s="449"/>
      <c r="L4" s="645">
        <f t="shared" ref="L4:L67" si="0">IF(OR(E4="通帳預入 ",E4="通帳払出額",E4="現金戻入 "),L3+0,L3-K4+J4)</f>
        <v>0</v>
      </c>
      <c r="M4" s="614"/>
      <c r="N4" s="704"/>
      <c r="O4" s="580" t="s">
        <v>707</v>
      </c>
      <c r="P4" s="579">
        <f>'計算用 '!O11</f>
        <v>0</v>
      </c>
      <c r="Q4" s="604" t="s">
        <v>672</v>
      </c>
      <c r="S4" s="708"/>
      <c r="T4" s="452" t="s">
        <v>718</v>
      </c>
      <c r="U4" s="595">
        <f>'計算用 '!Q4</f>
        <v>0</v>
      </c>
      <c r="V4" s="605" t="s">
        <v>28</v>
      </c>
    </row>
    <row r="5" spans="1:40" ht="24.75" customHeight="1" thickBot="1">
      <c r="A5" s="658"/>
      <c r="B5" s="442"/>
      <c r="C5" s="443"/>
      <c r="D5" s="444"/>
      <c r="E5" s="445"/>
      <c r="F5" s="446"/>
      <c r="G5" s="447"/>
      <c r="H5" s="445"/>
      <c r="I5" s="448"/>
      <c r="J5" s="449"/>
      <c r="K5" s="449"/>
      <c r="L5" s="645">
        <f t="shared" si="0"/>
        <v>0</v>
      </c>
      <c r="M5" s="614"/>
      <c r="N5" s="704"/>
      <c r="O5" s="452" t="s">
        <v>708</v>
      </c>
      <c r="P5" s="435">
        <f>'計算用 '!K25</f>
        <v>0</v>
      </c>
      <c r="Q5" s="605" t="s">
        <v>672</v>
      </c>
      <c r="S5" s="709" t="s">
        <v>726</v>
      </c>
      <c r="T5" s="615" t="s">
        <v>723</v>
      </c>
      <c r="U5" s="612">
        <f>'計算用 '!K17</f>
        <v>0</v>
      </c>
      <c r="V5" s="613" t="s">
        <v>710</v>
      </c>
    </row>
    <row r="6" spans="1:40" ht="24.75" customHeight="1" thickBot="1">
      <c r="A6" s="658"/>
      <c r="B6" s="442"/>
      <c r="C6" s="443"/>
      <c r="D6" s="444"/>
      <c r="E6" s="445"/>
      <c r="F6" s="446"/>
      <c r="G6" s="447"/>
      <c r="H6" s="445"/>
      <c r="I6" s="448"/>
      <c r="J6" s="449"/>
      <c r="K6" s="449"/>
      <c r="L6" s="645">
        <f t="shared" si="0"/>
        <v>0</v>
      </c>
      <c r="M6" s="614"/>
      <c r="N6" s="705"/>
      <c r="O6" s="607" t="s">
        <v>709</v>
      </c>
      <c r="P6" s="608">
        <f>'計算用 '!N4</f>
        <v>0</v>
      </c>
      <c r="Q6" s="609" t="s">
        <v>672</v>
      </c>
      <c r="S6" s="710"/>
      <c r="T6" s="596" t="s">
        <v>720</v>
      </c>
      <c r="U6" s="597">
        <f>'計算用 '!H17</f>
        <v>0</v>
      </c>
      <c r="V6" s="598" t="s">
        <v>28</v>
      </c>
    </row>
    <row r="7" spans="1:40" ht="24.75" customHeight="1">
      <c r="A7" s="658"/>
      <c r="B7" s="442"/>
      <c r="C7" s="443"/>
      <c r="D7" s="444"/>
      <c r="E7" s="445"/>
      <c r="F7" s="446"/>
      <c r="G7" s="447"/>
      <c r="H7" s="445"/>
      <c r="I7" s="448"/>
      <c r="J7" s="449"/>
      <c r="K7" s="449"/>
      <c r="L7" s="645">
        <f t="shared" si="0"/>
        <v>0</v>
      </c>
      <c r="M7" s="614"/>
      <c r="N7" s="700" t="s">
        <v>726</v>
      </c>
      <c r="O7" s="615" t="s">
        <v>716</v>
      </c>
      <c r="P7" s="616">
        <f>'計算用 '!K17</f>
        <v>0</v>
      </c>
      <c r="Q7" s="624" t="s">
        <v>710</v>
      </c>
      <c r="S7" s="710"/>
      <c r="T7" s="575" t="s">
        <v>721</v>
      </c>
      <c r="U7" s="576">
        <f>'計算用 '!I17</f>
        <v>0</v>
      </c>
      <c r="V7" s="599" t="s">
        <v>28</v>
      </c>
    </row>
    <row r="8" spans="1:40" ht="24.75" customHeight="1" thickBot="1">
      <c r="A8" s="658"/>
      <c r="B8" s="442"/>
      <c r="C8" s="443"/>
      <c r="D8" s="444"/>
      <c r="E8" s="445"/>
      <c r="F8" s="446"/>
      <c r="G8" s="447"/>
      <c r="H8" s="445"/>
      <c r="I8" s="448"/>
      <c r="J8" s="449"/>
      <c r="K8" s="449"/>
      <c r="L8" s="645">
        <f t="shared" si="0"/>
        <v>0</v>
      </c>
      <c r="M8" s="614"/>
      <c r="N8" s="701"/>
      <c r="O8" s="596" t="s">
        <v>713</v>
      </c>
      <c r="P8" s="597">
        <f>'計算用 '!H17</f>
        <v>0</v>
      </c>
      <c r="Q8" s="598" t="s">
        <v>672</v>
      </c>
      <c r="S8" s="711"/>
      <c r="T8" s="577" t="s">
        <v>722</v>
      </c>
      <c r="U8" s="578">
        <f>'計算用 '!J17</f>
        <v>0</v>
      </c>
      <c r="V8" s="600" t="s">
        <v>28</v>
      </c>
    </row>
    <row r="9" spans="1:40" ht="24.75" customHeight="1" thickBot="1">
      <c r="A9" s="658"/>
      <c r="B9" s="442"/>
      <c r="C9" s="443"/>
      <c r="D9" s="444"/>
      <c r="E9" s="445"/>
      <c r="F9" s="446"/>
      <c r="G9" s="447"/>
      <c r="H9" s="445"/>
      <c r="I9" s="448"/>
      <c r="J9" s="449"/>
      <c r="K9" s="449"/>
      <c r="L9" s="645">
        <f t="shared" si="0"/>
        <v>0</v>
      </c>
      <c r="M9" s="614"/>
      <c r="N9" s="701"/>
      <c r="O9" s="575" t="s">
        <v>714</v>
      </c>
      <c r="P9" s="576">
        <f>'計算用 '!I17</f>
        <v>0</v>
      </c>
      <c r="Q9" s="599" t="s">
        <v>672</v>
      </c>
      <c r="T9" s="622" t="s">
        <v>724</v>
      </c>
      <c r="U9" s="620">
        <f>'計算用 '!Q10</f>
        <v>0</v>
      </c>
      <c r="V9" s="621" t="s">
        <v>710</v>
      </c>
    </row>
    <row r="10" spans="1:40" ht="24.75" customHeight="1" thickTop="1" thickBot="1">
      <c r="A10" s="658"/>
      <c r="B10" s="442"/>
      <c r="C10" s="443"/>
      <c r="D10" s="444"/>
      <c r="E10" s="445"/>
      <c r="F10" s="446"/>
      <c r="G10" s="447"/>
      <c r="H10" s="445"/>
      <c r="I10" s="448"/>
      <c r="J10" s="449"/>
      <c r="K10" s="449"/>
      <c r="L10" s="645">
        <f t="shared" si="0"/>
        <v>0</v>
      </c>
      <c r="M10" s="614"/>
      <c r="N10" s="702"/>
      <c r="O10" s="577" t="s">
        <v>715</v>
      </c>
      <c r="P10" s="578">
        <f>'計算用 '!J17</f>
        <v>0</v>
      </c>
      <c r="Q10" s="600" t="s">
        <v>672</v>
      </c>
    </row>
    <row r="11" spans="1:40" ht="24.75" customHeight="1">
      <c r="A11" s="658"/>
      <c r="B11" s="442"/>
      <c r="C11" s="443"/>
      <c r="D11" s="444"/>
      <c r="E11" s="445"/>
      <c r="F11" s="446"/>
      <c r="G11" s="447"/>
      <c r="H11" s="445"/>
      <c r="I11" s="448"/>
      <c r="J11" s="449"/>
      <c r="K11" s="449"/>
      <c r="L11" s="645">
        <f t="shared" si="0"/>
        <v>0</v>
      </c>
      <c r="M11" s="614"/>
      <c r="N11" s="614"/>
      <c r="Z11" s="90" t="s">
        <v>550</v>
      </c>
      <c r="AA11" s="108" t="s">
        <v>143</v>
      </c>
      <c r="AB11" s="101"/>
      <c r="AC11" s="103"/>
      <c r="AD11" s="105"/>
      <c r="AE11" s="113"/>
      <c r="AF11" s="107" t="s">
        <v>128</v>
      </c>
      <c r="AG11" s="114" t="s">
        <v>103</v>
      </c>
      <c r="AH11" s="115" t="s">
        <v>129</v>
      </c>
      <c r="AI11" s="95" t="s">
        <v>177</v>
      </c>
      <c r="AJ11" s="250" t="s">
        <v>355</v>
      </c>
      <c r="AK11" s="250"/>
      <c r="AL11" s="90" t="s">
        <v>384</v>
      </c>
      <c r="AM11" s="90" t="s">
        <v>356</v>
      </c>
    </row>
    <row r="12" spans="1:40" ht="24.75" customHeight="1">
      <c r="A12" s="658"/>
      <c r="B12" s="442"/>
      <c r="C12" s="443"/>
      <c r="D12" s="444"/>
      <c r="E12" s="445"/>
      <c r="F12" s="446"/>
      <c r="G12" s="447"/>
      <c r="H12" s="445"/>
      <c r="I12" s="448"/>
      <c r="J12" s="449"/>
      <c r="K12" s="449"/>
      <c r="L12" s="645">
        <f t="shared" si="0"/>
        <v>0</v>
      </c>
      <c r="M12" s="614"/>
      <c r="N12" s="614"/>
      <c r="Z12" s="90" t="s">
        <v>550</v>
      </c>
      <c r="AA12" s="108" t="s">
        <v>143</v>
      </c>
      <c r="AB12" s="101"/>
      <c r="AC12" s="103"/>
      <c r="AD12" s="105"/>
      <c r="AE12" s="113"/>
      <c r="AF12" s="107" t="s">
        <v>128</v>
      </c>
      <c r="AG12" s="114" t="s">
        <v>103</v>
      </c>
      <c r="AH12" s="115" t="s">
        <v>129</v>
      </c>
      <c r="AI12" s="95" t="s">
        <v>177</v>
      </c>
      <c r="AJ12" s="250" t="s">
        <v>357</v>
      </c>
      <c r="AK12" s="250"/>
      <c r="AL12" s="90" t="s">
        <v>384</v>
      </c>
      <c r="AM12" s="90" t="s">
        <v>356</v>
      </c>
    </row>
    <row r="13" spans="1:40" ht="24.75" customHeight="1">
      <c r="A13" s="658"/>
      <c r="B13" s="442"/>
      <c r="C13" s="443"/>
      <c r="D13" s="444"/>
      <c r="E13" s="445"/>
      <c r="F13" s="446"/>
      <c r="G13" s="447"/>
      <c r="H13" s="445"/>
      <c r="I13" s="448"/>
      <c r="J13" s="449"/>
      <c r="K13" s="449"/>
      <c r="L13" s="645">
        <f t="shared" si="0"/>
        <v>0</v>
      </c>
      <c r="M13" s="614"/>
      <c r="N13" s="614"/>
      <c r="Z13" s="90" t="s">
        <v>551</v>
      </c>
      <c r="AA13" s="98" t="s">
        <v>109</v>
      </c>
      <c r="AB13" s="109"/>
      <c r="AC13" s="104"/>
      <c r="AD13" s="110"/>
      <c r="AE13" s="112"/>
      <c r="AF13" s="100" t="s">
        <v>122</v>
      </c>
      <c r="AG13" s="114" t="s">
        <v>415</v>
      </c>
      <c r="AH13" s="114" t="s">
        <v>125</v>
      </c>
      <c r="AI13" s="101" t="s">
        <v>355</v>
      </c>
      <c r="AJ13" s="251" t="s">
        <v>199</v>
      </c>
      <c r="AK13" s="251" t="s">
        <v>358</v>
      </c>
      <c r="AL13" s="251" t="s">
        <v>385</v>
      </c>
      <c r="AM13" s="90" t="s">
        <v>377</v>
      </c>
      <c r="AN13" s="90" t="s">
        <v>376</v>
      </c>
    </row>
    <row r="14" spans="1:40" ht="24.75" customHeight="1">
      <c r="A14" s="658"/>
      <c r="B14" s="442"/>
      <c r="C14" s="443"/>
      <c r="D14" s="444"/>
      <c r="E14" s="445"/>
      <c r="F14" s="446"/>
      <c r="G14" s="447"/>
      <c r="H14" s="445"/>
      <c r="I14" s="448"/>
      <c r="J14" s="449"/>
      <c r="K14" s="449"/>
      <c r="L14" s="645">
        <f t="shared" si="0"/>
        <v>0</v>
      </c>
      <c r="M14" s="614"/>
      <c r="N14" s="614"/>
      <c r="AA14" s="98" t="s">
        <v>100</v>
      </c>
      <c r="AB14" s="109"/>
      <c r="AC14" s="104"/>
      <c r="AD14" s="110"/>
      <c r="AE14" s="112"/>
      <c r="AF14" s="100" t="s">
        <v>257</v>
      </c>
      <c r="AG14" s="114" t="s">
        <v>416</v>
      </c>
      <c r="AH14" s="114" t="s">
        <v>123</v>
      </c>
      <c r="AI14" s="103" t="s">
        <v>356</v>
      </c>
      <c r="AJ14" s="250" t="s">
        <v>359</v>
      </c>
      <c r="AK14" s="251" t="s">
        <v>358</v>
      </c>
      <c r="AL14" s="251" t="s">
        <v>386</v>
      </c>
      <c r="AM14" s="90" t="s">
        <v>378</v>
      </c>
      <c r="AN14" s="90" t="s">
        <v>376</v>
      </c>
    </row>
    <row r="15" spans="1:40" ht="24.75" customHeight="1">
      <c r="A15" s="658"/>
      <c r="B15" s="442"/>
      <c r="C15" s="443"/>
      <c r="D15" s="444"/>
      <c r="E15" s="445"/>
      <c r="F15" s="446"/>
      <c r="G15" s="447"/>
      <c r="H15" s="445"/>
      <c r="I15" s="448"/>
      <c r="J15" s="449"/>
      <c r="K15" s="449"/>
      <c r="L15" s="645">
        <f t="shared" si="0"/>
        <v>0</v>
      </c>
      <c r="M15" s="614"/>
      <c r="N15" s="614"/>
      <c r="Z15" s="90" t="s">
        <v>619</v>
      </c>
      <c r="AA15" s="98" t="s">
        <v>116</v>
      </c>
      <c r="AB15" s="109"/>
      <c r="AC15" s="104"/>
      <c r="AD15" s="110"/>
      <c r="AE15" s="112"/>
      <c r="AF15" s="100"/>
      <c r="AG15" s="114" t="s">
        <v>417</v>
      </c>
      <c r="AH15" s="114" t="s">
        <v>126</v>
      </c>
      <c r="AI15" s="99" t="s">
        <v>347</v>
      </c>
      <c r="AJ15" s="250" t="s">
        <v>534</v>
      </c>
      <c r="AK15" s="251" t="s">
        <v>358</v>
      </c>
      <c r="AL15" s="251" t="s">
        <v>387</v>
      </c>
      <c r="AM15" s="90" t="s">
        <v>379</v>
      </c>
      <c r="AN15" s="90" t="s">
        <v>376</v>
      </c>
    </row>
    <row r="16" spans="1:40" ht="24.75" customHeight="1">
      <c r="A16" s="658"/>
      <c r="B16" s="442"/>
      <c r="C16" s="443"/>
      <c r="D16" s="444"/>
      <c r="E16" s="445"/>
      <c r="F16" s="446"/>
      <c r="G16" s="447"/>
      <c r="H16" s="445"/>
      <c r="I16" s="448"/>
      <c r="J16" s="449"/>
      <c r="K16" s="449"/>
      <c r="L16" s="645">
        <f t="shared" si="0"/>
        <v>0</v>
      </c>
      <c r="M16" s="614"/>
      <c r="N16" s="614"/>
      <c r="Z16" s="90" t="s">
        <v>618</v>
      </c>
      <c r="AA16" s="98" t="s">
        <v>117</v>
      </c>
      <c r="AB16" s="109"/>
      <c r="AC16" s="104"/>
      <c r="AD16" s="110"/>
      <c r="AE16" s="112"/>
      <c r="AF16" s="106"/>
      <c r="AG16" s="114" t="s">
        <v>418</v>
      </c>
      <c r="AH16" s="114" t="s">
        <v>133</v>
      </c>
      <c r="AI16" s="99" t="s">
        <v>348</v>
      </c>
      <c r="AJ16" s="250" t="s">
        <v>362</v>
      </c>
      <c r="AK16" s="250" t="s">
        <v>360</v>
      </c>
      <c r="AL16" s="250" t="s">
        <v>388</v>
      </c>
      <c r="AM16" s="90" t="s">
        <v>380</v>
      </c>
      <c r="AN16" s="90" t="s">
        <v>376</v>
      </c>
    </row>
    <row r="17" spans="1:40" ht="24.75" customHeight="1">
      <c r="A17" s="658"/>
      <c r="B17" s="442"/>
      <c r="C17" s="443"/>
      <c r="D17" s="444"/>
      <c r="E17" s="445"/>
      <c r="F17" s="446"/>
      <c r="G17" s="447"/>
      <c r="H17" s="445"/>
      <c r="I17" s="448"/>
      <c r="J17" s="449"/>
      <c r="K17" s="449"/>
      <c r="L17" s="645">
        <f t="shared" si="0"/>
        <v>0</v>
      </c>
      <c r="M17" s="614"/>
      <c r="N17" s="614"/>
      <c r="Z17" s="90" t="s">
        <v>586</v>
      </c>
      <c r="AA17" s="98" t="s">
        <v>101</v>
      </c>
      <c r="AB17" s="109"/>
      <c r="AC17" s="104"/>
      <c r="AD17" s="110"/>
      <c r="AE17" s="112"/>
      <c r="AF17" s="95"/>
      <c r="AG17" s="114"/>
      <c r="AH17" s="114" t="s">
        <v>134</v>
      </c>
      <c r="AI17" s="99" t="s">
        <v>349</v>
      </c>
      <c r="AJ17" s="250" t="s">
        <v>363</v>
      </c>
      <c r="AK17" s="250" t="s">
        <v>361</v>
      </c>
      <c r="AL17" s="100" t="s">
        <v>122</v>
      </c>
      <c r="AM17" s="90" t="s">
        <v>381</v>
      </c>
      <c r="AN17" s="90" t="s">
        <v>376</v>
      </c>
    </row>
    <row r="18" spans="1:40" ht="24.75" customHeight="1">
      <c r="A18" s="658"/>
      <c r="B18" s="442"/>
      <c r="C18" s="443"/>
      <c r="D18" s="444"/>
      <c r="E18" s="445"/>
      <c r="F18" s="446"/>
      <c r="G18" s="447"/>
      <c r="H18" s="445"/>
      <c r="I18" s="448"/>
      <c r="J18" s="449"/>
      <c r="K18" s="449"/>
      <c r="L18" s="645">
        <f t="shared" si="0"/>
        <v>0</v>
      </c>
      <c r="M18" s="614"/>
      <c r="N18" s="614"/>
      <c r="AA18" s="98" t="s">
        <v>118</v>
      </c>
      <c r="AB18" s="109"/>
      <c r="AC18" s="104"/>
      <c r="AD18" s="110"/>
      <c r="AE18" s="112"/>
      <c r="AF18" s="95"/>
      <c r="AG18" s="114" t="s">
        <v>135</v>
      </c>
      <c r="AH18" s="114" t="s">
        <v>135</v>
      </c>
      <c r="AI18" s="99" t="s">
        <v>350</v>
      </c>
      <c r="AJ18" s="250" t="s">
        <v>364</v>
      </c>
      <c r="AK18" s="250" t="s">
        <v>361</v>
      </c>
      <c r="AL18" s="100" t="s">
        <v>257</v>
      </c>
      <c r="AM18" s="90" t="s">
        <v>389</v>
      </c>
      <c r="AN18" s="90" t="s">
        <v>383</v>
      </c>
    </row>
    <row r="19" spans="1:40" ht="24.75" customHeight="1">
      <c r="A19" s="658"/>
      <c r="B19" s="442"/>
      <c r="C19" s="443"/>
      <c r="D19" s="444"/>
      <c r="E19" s="445"/>
      <c r="F19" s="446"/>
      <c r="G19" s="447"/>
      <c r="H19" s="445"/>
      <c r="I19" s="448"/>
      <c r="J19" s="449"/>
      <c r="K19" s="449"/>
      <c r="L19" s="645">
        <f t="shared" si="0"/>
        <v>0</v>
      </c>
      <c r="M19" s="614"/>
      <c r="N19" s="614"/>
      <c r="AA19" s="98" t="s">
        <v>110</v>
      </c>
      <c r="AB19" s="109" t="s">
        <v>593</v>
      </c>
      <c r="AC19" s="109" t="s">
        <v>594</v>
      </c>
      <c r="AD19" s="110"/>
      <c r="AE19" s="112"/>
      <c r="AF19" s="95"/>
      <c r="AG19" s="114" t="s">
        <v>419</v>
      </c>
      <c r="AH19" s="114" t="s">
        <v>136</v>
      </c>
      <c r="AI19" s="99" t="s">
        <v>352</v>
      </c>
      <c r="AJ19" s="250" t="s">
        <v>365</v>
      </c>
      <c r="AK19" s="250" t="s">
        <v>361</v>
      </c>
      <c r="AM19" s="90" t="s">
        <v>390</v>
      </c>
      <c r="AN19" s="90" t="s">
        <v>383</v>
      </c>
    </row>
    <row r="20" spans="1:40" ht="24.75" customHeight="1">
      <c r="A20" s="658"/>
      <c r="B20" s="442"/>
      <c r="C20" s="443"/>
      <c r="D20" s="444"/>
      <c r="E20" s="445"/>
      <c r="F20" s="446"/>
      <c r="G20" s="447"/>
      <c r="H20" s="445"/>
      <c r="I20" s="448"/>
      <c r="J20" s="449"/>
      <c r="K20" s="449"/>
      <c r="L20" s="645">
        <f t="shared" si="0"/>
        <v>0</v>
      </c>
      <c r="M20" s="614"/>
      <c r="N20" s="614"/>
      <c r="AA20" s="98" t="s">
        <v>119</v>
      </c>
      <c r="AB20" s="109"/>
      <c r="AC20" s="104"/>
      <c r="AD20" s="110"/>
      <c r="AE20" s="112"/>
      <c r="AF20" s="95"/>
      <c r="AG20" s="114" t="s">
        <v>420</v>
      </c>
      <c r="AH20" s="114" t="s">
        <v>141</v>
      </c>
      <c r="AI20" s="99" t="s">
        <v>353</v>
      </c>
      <c r="AJ20" s="250" t="s">
        <v>366</v>
      </c>
      <c r="AK20" s="250" t="s">
        <v>361</v>
      </c>
      <c r="AN20" s="90" t="s">
        <v>383</v>
      </c>
    </row>
    <row r="21" spans="1:40" ht="24.75" customHeight="1">
      <c r="A21" s="658"/>
      <c r="B21" s="442"/>
      <c r="C21" s="443"/>
      <c r="D21" s="444"/>
      <c r="E21" s="445"/>
      <c r="F21" s="446"/>
      <c r="G21" s="447"/>
      <c r="H21" s="445"/>
      <c r="I21" s="448"/>
      <c r="J21" s="449"/>
      <c r="K21" s="449"/>
      <c r="L21" s="645">
        <f t="shared" si="0"/>
        <v>0</v>
      </c>
      <c r="M21" s="614"/>
      <c r="N21" s="614"/>
      <c r="AA21" s="98" t="s">
        <v>544</v>
      </c>
      <c r="AB21" s="109"/>
      <c r="AC21" s="104"/>
      <c r="AD21" s="110"/>
      <c r="AE21" s="112"/>
      <c r="AF21" s="95"/>
      <c r="AG21" s="114" t="s">
        <v>421</v>
      </c>
      <c r="AH21" s="114" t="s">
        <v>131</v>
      </c>
      <c r="AI21" s="97" t="s">
        <v>354</v>
      </c>
      <c r="AJ21" s="372" t="s">
        <v>375</v>
      </c>
      <c r="AK21" s="250" t="s">
        <v>361</v>
      </c>
      <c r="AN21" s="90" t="s">
        <v>383</v>
      </c>
    </row>
    <row r="22" spans="1:40" ht="24.75" customHeight="1">
      <c r="A22" s="658"/>
      <c r="B22" s="442"/>
      <c r="C22" s="443"/>
      <c r="D22" s="444"/>
      <c r="E22" s="445"/>
      <c r="F22" s="446"/>
      <c r="G22" s="447"/>
      <c r="H22" s="445"/>
      <c r="I22" s="448"/>
      <c r="J22" s="449"/>
      <c r="K22" s="449"/>
      <c r="L22" s="645">
        <f t="shared" si="0"/>
        <v>0</v>
      </c>
      <c r="M22" s="614"/>
      <c r="N22" s="614"/>
      <c r="AA22" s="633" t="s">
        <v>736</v>
      </c>
      <c r="AB22" s="109"/>
      <c r="AC22" s="104"/>
      <c r="AD22" s="110"/>
      <c r="AE22" s="112"/>
      <c r="AF22" s="95"/>
      <c r="AG22" s="114" t="s">
        <v>422</v>
      </c>
      <c r="AH22" s="114" t="s">
        <v>137</v>
      </c>
      <c r="AI22" s="99" t="s">
        <v>351</v>
      </c>
      <c r="AJ22" s="250" t="s">
        <v>373</v>
      </c>
      <c r="AK22" s="250" t="s">
        <v>367</v>
      </c>
      <c r="AN22" s="90" t="s">
        <v>383</v>
      </c>
    </row>
    <row r="23" spans="1:40" ht="24.75" customHeight="1">
      <c r="A23" s="658"/>
      <c r="B23" s="442"/>
      <c r="C23" s="443"/>
      <c r="D23" s="444"/>
      <c r="E23" s="445"/>
      <c r="F23" s="446"/>
      <c r="G23" s="447"/>
      <c r="H23" s="445"/>
      <c r="I23" s="448"/>
      <c r="J23" s="449"/>
      <c r="K23" s="449"/>
      <c r="L23" s="645">
        <f t="shared" si="0"/>
        <v>0</v>
      </c>
      <c r="M23" s="614"/>
      <c r="N23" s="614"/>
      <c r="AA23" s="99" t="s">
        <v>557</v>
      </c>
      <c r="AB23" s="109"/>
      <c r="AC23" s="104"/>
      <c r="AD23" s="110"/>
      <c r="AE23" s="112"/>
      <c r="AF23" s="95"/>
      <c r="AG23" s="114" t="s">
        <v>423</v>
      </c>
      <c r="AH23" s="114" t="s">
        <v>138</v>
      </c>
      <c r="AJ23" s="250" t="s">
        <v>372</v>
      </c>
      <c r="AK23" s="250" t="s">
        <v>367</v>
      </c>
      <c r="AN23" s="90" t="s">
        <v>382</v>
      </c>
    </row>
    <row r="24" spans="1:40" ht="24.75" customHeight="1">
      <c r="A24" s="658"/>
      <c r="B24" s="442"/>
      <c r="C24" s="443"/>
      <c r="D24" s="444"/>
      <c r="E24" s="445"/>
      <c r="F24" s="446"/>
      <c r="G24" s="447"/>
      <c r="H24" s="445"/>
      <c r="I24" s="448"/>
      <c r="J24" s="449"/>
      <c r="K24" s="449"/>
      <c r="L24" s="645">
        <f t="shared" si="0"/>
        <v>0</v>
      </c>
      <c r="M24" s="614"/>
      <c r="N24" s="614"/>
      <c r="AA24" s="99" t="s">
        <v>347</v>
      </c>
      <c r="AB24" s="109"/>
      <c r="AC24" s="104"/>
      <c r="AD24" s="110"/>
      <c r="AE24" s="112"/>
      <c r="AF24" s="95"/>
      <c r="AG24" s="114"/>
      <c r="AH24" s="114" t="s">
        <v>130</v>
      </c>
      <c r="AI24" s="96"/>
      <c r="AJ24" s="250" t="s">
        <v>371</v>
      </c>
      <c r="AK24" s="250" t="s">
        <v>368</v>
      </c>
      <c r="AL24" s="100"/>
      <c r="AN24" s="90" t="s">
        <v>382</v>
      </c>
    </row>
    <row r="25" spans="1:40" ht="24.75" customHeight="1">
      <c r="A25" s="658"/>
      <c r="B25" s="442"/>
      <c r="C25" s="443"/>
      <c r="D25" s="444"/>
      <c r="E25" s="445"/>
      <c r="F25" s="446"/>
      <c r="G25" s="447"/>
      <c r="H25" s="445"/>
      <c r="I25" s="450"/>
      <c r="J25" s="449"/>
      <c r="K25" s="449"/>
      <c r="L25" s="645">
        <f t="shared" si="0"/>
        <v>0</v>
      </c>
      <c r="M25" s="614"/>
      <c r="N25" s="614"/>
      <c r="AA25" s="99" t="s">
        <v>348</v>
      </c>
      <c r="AB25" s="109"/>
      <c r="AC25" s="104"/>
      <c r="AD25" s="110"/>
      <c r="AE25" s="112"/>
      <c r="AF25" s="95"/>
      <c r="AG25" s="114" t="s">
        <v>130</v>
      </c>
      <c r="AH25" s="114" t="s">
        <v>139</v>
      </c>
      <c r="AI25" s="96"/>
      <c r="AJ25" s="250" t="s">
        <v>370</v>
      </c>
      <c r="AK25" s="250" t="s">
        <v>374</v>
      </c>
      <c r="AL25" s="100"/>
    </row>
    <row r="26" spans="1:40" ht="24.75" customHeight="1">
      <c r="A26" s="658"/>
      <c r="B26" s="442"/>
      <c r="C26" s="443"/>
      <c r="D26" s="444"/>
      <c r="E26" s="445"/>
      <c r="F26" s="446"/>
      <c r="G26" s="447"/>
      <c r="H26" s="445"/>
      <c r="I26" s="448"/>
      <c r="J26" s="449"/>
      <c r="K26" s="449"/>
      <c r="L26" s="645">
        <f t="shared" si="0"/>
        <v>0</v>
      </c>
      <c r="M26" s="614"/>
      <c r="N26" s="614"/>
      <c r="AA26" s="99" t="s">
        <v>349</v>
      </c>
      <c r="AB26" s="109"/>
      <c r="AC26" s="104"/>
      <c r="AD26" s="110"/>
      <c r="AE26" s="112"/>
      <c r="AF26" s="95"/>
      <c r="AG26" s="114" t="s">
        <v>424</v>
      </c>
      <c r="AH26" s="114" t="s">
        <v>124</v>
      </c>
      <c r="AI26" s="96"/>
      <c r="AJ26" s="250" t="s">
        <v>369</v>
      </c>
      <c r="AK26" s="250" t="s">
        <v>374</v>
      </c>
    </row>
    <row r="27" spans="1:40" ht="24.75" customHeight="1">
      <c r="A27" s="658"/>
      <c r="B27" s="442"/>
      <c r="C27" s="443"/>
      <c r="D27" s="444"/>
      <c r="E27" s="445"/>
      <c r="F27" s="446"/>
      <c r="G27" s="447"/>
      <c r="H27" s="445"/>
      <c r="I27" s="448"/>
      <c r="J27" s="449"/>
      <c r="K27" s="449"/>
      <c r="L27" s="645">
        <f t="shared" si="0"/>
        <v>0</v>
      </c>
      <c r="M27" s="614"/>
      <c r="N27" s="614"/>
      <c r="AA27" s="99" t="s">
        <v>350</v>
      </c>
      <c r="AB27" s="109"/>
      <c r="AC27" s="104"/>
      <c r="AD27" s="110"/>
      <c r="AE27" s="112"/>
      <c r="AF27" s="95"/>
      <c r="AG27" s="114" t="s">
        <v>425</v>
      </c>
      <c r="AH27" s="114" t="s">
        <v>140</v>
      </c>
      <c r="AI27" s="96"/>
    </row>
    <row r="28" spans="1:40" ht="24.75" customHeight="1">
      <c r="A28" s="658"/>
      <c r="B28" s="442"/>
      <c r="C28" s="443"/>
      <c r="D28" s="444"/>
      <c r="E28" s="445"/>
      <c r="F28" s="446"/>
      <c r="G28" s="447"/>
      <c r="H28" s="445"/>
      <c r="I28" s="448"/>
      <c r="J28" s="449"/>
      <c r="K28" s="449"/>
      <c r="L28" s="645">
        <f t="shared" si="0"/>
        <v>0</v>
      </c>
      <c r="M28" s="614"/>
      <c r="N28" s="614"/>
      <c r="AA28" s="99" t="s">
        <v>352</v>
      </c>
      <c r="AB28" s="109"/>
      <c r="AC28" s="104"/>
      <c r="AD28" s="110"/>
      <c r="AE28" s="112"/>
      <c r="AG28" s="114" t="s">
        <v>426</v>
      </c>
      <c r="AH28" s="114" t="s">
        <v>82</v>
      </c>
      <c r="AI28" s="96"/>
    </row>
    <row r="29" spans="1:40" ht="24.75" customHeight="1">
      <c r="A29" s="658"/>
      <c r="B29" s="442"/>
      <c r="C29" s="443"/>
      <c r="D29" s="444"/>
      <c r="E29" s="445"/>
      <c r="F29" s="446"/>
      <c r="G29" s="447"/>
      <c r="H29" s="447"/>
      <c r="I29" s="448"/>
      <c r="J29" s="449"/>
      <c r="K29" s="449"/>
      <c r="L29" s="645">
        <f t="shared" si="0"/>
        <v>0</v>
      </c>
      <c r="M29" s="614"/>
      <c r="N29" s="614"/>
      <c r="AA29" s="99" t="s">
        <v>353</v>
      </c>
      <c r="AB29" s="109"/>
      <c r="AC29" s="104"/>
      <c r="AD29" s="110"/>
      <c r="AE29" s="112"/>
      <c r="AF29" s="96"/>
      <c r="AG29" s="257"/>
      <c r="AH29" s="114" t="s">
        <v>142</v>
      </c>
      <c r="AI29" s="96"/>
    </row>
    <row r="30" spans="1:40" ht="24.75" customHeight="1">
      <c r="A30" s="658"/>
      <c r="B30" s="442"/>
      <c r="C30" s="443"/>
      <c r="D30" s="444"/>
      <c r="E30" s="445"/>
      <c r="F30" s="446"/>
      <c r="G30" s="447"/>
      <c r="H30" s="445"/>
      <c r="I30" s="448"/>
      <c r="J30" s="449"/>
      <c r="K30" s="449"/>
      <c r="L30" s="645">
        <f t="shared" si="0"/>
        <v>0</v>
      </c>
      <c r="M30" s="614"/>
      <c r="N30" s="614"/>
      <c r="O30" s="90"/>
      <c r="AA30" s="97"/>
      <c r="AB30" s="109"/>
      <c r="AC30" s="104"/>
      <c r="AD30" s="110"/>
      <c r="AE30" s="112"/>
      <c r="AF30" s="96"/>
      <c r="AG30" s="114" t="s">
        <v>139</v>
      </c>
      <c r="AH30" s="114" t="s">
        <v>125</v>
      </c>
      <c r="AI30" s="96"/>
    </row>
    <row r="31" spans="1:40" ht="24.75" customHeight="1">
      <c r="A31" s="658"/>
      <c r="B31" s="442"/>
      <c r="C31" s="443"/>
      <c r="D31" s="444"/>
      <c r="E31" s="445"/>
      <c r="F31" s="446"/>
      <c r="G31" s="447"/>
      <c r="H31" s="445"/>
      <c r="I31" s="448"/>
      <c r="J31" s="449"/>
      <c r="K31" s="449"/>
      <c r="L31" s="645">
        <f t="shared" si="0"/>
        <v>0</v>
      </c>
      <c r="M31" s="614"/>
      <c r="N31" s="614"/>
      <c r="O31" s="367"/>
      <c r="P31" s="367"/>
      <c r="Q31" s="367"/>
      <c r="R31" s="367"/>
      <c r="S31" s="367"/>
      <c r="AB31" s="109"/>
      <c r="AC31" s="104"/>
      <c r="AD31" s="110"/>
      <c r="AE31" s="112"/>
      <c r="AF31" s="96"/>
      <c r="AG31" s="114" t="s">
        <v>427</v>
      </c>
      <c r="AH31" s="114" t="s">
        <v>135</v>
      </c>
      <c r="AI31" s="96"/>
    </row>
    <row r="32" spans="1:40" ht="24.75" customHeight="1">
      <c r="A32" s="658"/>
      <c r="B32" s="442"/>
      <c r="C32" s="443"/>
      <c r="D32" s="444"/>
      <c r="E32" s="445"/>
      <c r="F32" s="446"/>
      <c r="G32" s="447"/>
      <c r="H32" s="445"/>
      <c r="I32" s="448"/>
      <c r="J32" s="449"/>
      <c r="K32" s="449"/>
      <c r="L32" s="645">
        <f t="shared" si="0"/>
        <v>0</v>
      </c>
      <c r="M32" s="614"/>
      <c r="N32" s="614"/>
      <c r="O32" s="368"/>
      <c r="P32" s="367"/>
      <c r="Q32" s="367"/>
      <c r="R32" s="367"/>
      <c r="S32" s="367"/>
      <c r="AB32" s="109"/>
      <c r="AC32" s="104"/>
      <c r="AD32" s="110"/>
      <c r="AE32" s="112"/>
      <c r="AF32" s="96"/>
      <c r="AG32" s="114" t="s">
        <v>428</v>
      </c>
      <c r="AH32" s="114" t="s">
        <v>132</v>
      </c>
      <c r="AI32" s="96"/>
    </row>
    <row r="33" spans="1:37" ht="24.75" customHeight="1">
      <c r="A33" s="658"/>
      <c r="B33" s="442"/>
      <c r="C33" s="443"/>
      <c r="D33" s="444"/>
      <c r="E33" s="445"/>
      <c r="F33" s="446"/>
      <c r="G33" s="447"/>
      <c r="H33" s="445"/>
      <c r="I33" s="448"/>
      <c r="J33" s="449"/>
      <c r="K33" s="449"/>
      <c r="L33" s="645">
        <f t="shared" si="0"/>
        <v>0</v>
      </c>
      <c r="M33" s="614"/>
      <c r="N33" s="614"/>
      <c r="O33" s="368"/>
      <c r="P33" s="367"/>
      <c r="Q33" s="367"/>
      <c r="R33" s="367"/>
      <c r="S33" s="367"/>
      <c r="AB33" s="102"/>
      <c r="AC33" s="104"/>
      <c r="AD33" s="110"/>
      <c r="AE33" s="112"/>
      <c r="AF33" s="96"/>
      <c r="AG33" s="114" t="s">
        <v>429</v>
      </c>
      <c r="AH33" s="114" t="s">
        <v>129</v>
      </c>
      <c r="AI33" s="96"/>
    </row>
    <row r="34" spans="1:37" ht="24.75" customHeight="1">
      <c r="A34" s="658"/>
      <c r="B34" s="442"/>
      <c r="C34" s="443"/>
      <c r="D34" s="444"/>
      <c r="E34" s="445"/>
      <c r="F34" s="446"/>
      <c r="G34" s="447"/>
      <c r="H34" s="445"/>
      <c r="I34" s="448"/>
      <c r="J34" s="449"/>
      <c r="K34" s="449"/>
      <c r="L34" s="645">
        <f t="shared" si="0"/>
        <v>0</v>
      </c>
      <c r="M34" s="614"/>
      <c r="N34" s="614"/>
      <c r="AA34" s="97" t="s">
        <v>354</v>
      </c>
      <c r="AB34" s="96"/>
      <c r="AC34" s="95"/>
      <c r="AD34" s="174"/>
      <c r="AE34" s="174"/>
      <c r="AF34" s="96"/>
      <c r="AG34" s="257"/>
      <c r="AH34" s="96"/>
      <c r="AI34" s="96"/>
    </row>
    <row r="35" spans="1:37" ht="24.75" customHeight="1">
      <c r="A35" s="658"/>
      <c r="B35" s="442"/>
      <c r="C35" s="443"/>
      <c r="D35" s="444"/>
      <c r="E35" s="445"/>
      <c r="F35" s="446"/>
      <c r="G35" s="447"/>
      <c r="H35" s="445"/>
      <c r="I35" s="448"/>
      <c r="J35" s="449"/>
      <c r="K35" s="449"/>
      <c r="L35" s="645">
        <f t="shared" si="0"/>
        <v>0</v>
      </c>
      <c r="M35" s="614"/>
      <c r="N35" s="614"/>
      <c r="AA35" s="99" t="s">
        <v>351</v>
      </c>
      <c r="AB35" s="96"/>
      <c r="AC35" s="96"/>
      <c r="AD35" s="96"/>
      <c r="AE35" s="174"/>
      <c r="AF35" s="96"/>
      <c r="AG35" s="114" t="s">
        <v>140</v>
      </c>
      <c r="AH35" s="96"/>
      <c r="AI35" s="96"/>
    </row>
    <row r="36" spans="1:37" ht="24.75" customHeight="1">
      <c r="A36" s="658"/>
      <c r="B36" s="442"/>
      <c r="C36" s="443"/>
      <c r="D36" s="444"/>
      <c r="E36" s="445"/>
      <c r="F36" s="446"/>
      <c r="G36" s="447"/>
      <c r="H36" s="445"/>
      <c r="I36" s="448"/>
      <c r="J36" s="449"/>
      <c r="K36" s="449"/>
      <c r="L36" s="645">
        <f t="shared" si="0"/>
        <v>0</v>
      </c>
      <c r="M36" s="614"/>
      <c r="N36" s="614"/>
      <c r="AA36" s="98" t="s">
        <v>547</v>
      </c>
      <c r="AB36" s="96"/>
      <c r="AC36" s="96"/>
      <c r="AD36" s="96"/>
      <c r="AE36" s="174"/>
      <c r="AF36" s="96"/>
      <c r="AG36" s="114" t="s">
        <v>430</v>
      </c>
      <c r="AH36" s="96"/>
      <c r="AI36" s="96"/>
    </row>
    <row r="37" spans="1:37" ht="24.75" customHeight="1">
      <c r="A37" s="658"/>
      <c r="B37" s="442"/>
      <c r="C37" s="443"/>
      <c r="D37" s="444"/>
      <c r="E37" s="445"/>
      <c r="F37" s="446"/>
      <c r="G37" s="447"/>
      <c r="H37" s="445"/>
      <c r="I37" s="448"/>
      <c r="J37" s="449"/>
      <c r="K37" s="449"/>
      <c r="L37" s="645">
        <f t="shared" si="0"/>
        <v>0</v>
      </c>
      <c r="M37" s="614"/>
      <c r="N37" s="614"/>
      <c r="AA37" s="98" t="s">
        <v>272</v>
      </c>
      <c r="AB37" s="96"/>
      <c r="AC37" s="96"/>
      <c r="AD37" s="96"/>
      <c r="AE37" s="111"/>
      <c r="AF37" s="96"/>
      <c r="AG37" s="114" t="s">
        <v>431</v>
      </c>
      <c r="AH37" s="96"/>
    </row>
    <row r="38" spans="1:37" ht="24.75" customHeight="1">
      <c r="A38" s="658"/>
      <c r="B38" s="442"/>
      <c r="C38" s="443"/>
      <c r="D38" s="444"/>
      <c r="E38" s="445"/>
      <c r="F38" s="446"/>
      <c r="G38" s="447"/>
      <c r="H38" s="445"/>
      <c r="I38" s="448"/>
      <c r="J38" s="449"/>
      <c r="K38" s="449"/>
      <c r="L38" s="645">
        <f t="shared" si="0"/>
        <v>0</v>
      </c>
      <c r="M38" s="614"/>
      <c r="N38" s="614"/>
      <c r="O38" s="91"/>
      <c r="AB38" s="96"/>
      <c r="AC38" s="96"/>
      <c r="AD38" s="96"/>
      <c r="AE38" s="111"/>
      <c r="AF38" s="96"/>
      <c r="AG38" s="114" t="s">
        <v>432</v>
      </c>
      <c r="AH38" s="96"/>
    </row>
    <row r="39" spans="1:37" ht="24.75" customHeight="1">
      <c r="A39" s="658"/>
      <c r="B39" s="442"/>
      <c r="C39" s="443"/>
      <c r="D39" s="444"/>
      <c r="E39" s="445"/>
      <c r="F39" s="446"/>
      <c r="G39" s="447"/>
      <c r="H39" s="445"/>
      <c r="I39" s="448"/>
      <c r="J39" s="449"/>
      <c r="K39" s="449"/>
      <c r="L39" s="645">
        <f t="shared" si="0"/>
        <v>0</v>
      </c>
      <c r="M39" s="614"/>
      <c r="N39" s="614"/>
      <c r="AB39" s="96"/>
      <c r="AC39" s="96"/>
      <c r="AD39" s="96"/>
      <c r="AE39" s="111"/>
      <c r="AF39" s="96"/>
      <c r="AG39" s="257"/>
      <c r="AH39" s="96"/>
    </row>
    <row r="40" spans="1:37" ht="24.75" customHeight="1">
      <c r="A40" s="658"/>
      <c r="B40" s="442"/>
      <c r="C40" s="443"/>
      <c r="D40" s="444"/>
      <c r="E40" s="445"/>
      <c r="F40" s="446"/>
      <c r="G40" s="447"/>
      <c r="H40" s="445"/>
      <c r="I40" s="448"/>
      <c r="J40" s="449"/>
      <c r="K40" s="449"/>
      <c r="L40" s="645">
        <f t="shared" si="0"/>
        <v>0</v>
      </c>
      <c r="M40" s="614"/>
      <c r="N40" s="614"/>
      <c r="AB40" s="96"/>
      <c r="AC40" s="96"/>
      <c r="AD40" s="96"/>
      <c r="AE40" s="111"/>
      <c r="AF40" s="96"/>
      <c r="AG40" s="114" t="s">
        <v>82</v>
      </c>
      <c r="AH40" s="96"/>
    </row>
    <row r="41" spans="1:37" ht="24.75" customHeight="1">
      <c r="A41" s="658"/>
      <c r="B41" s="442"/>
      <c r="C41" s="443"/>
      <c r="D41" s="444"/>
      <c r="E41" s="445"/>
      <c r="F41" s="446"/>
      <c r="G41" s="447"/>
      <c r="H41" s="445"/>
      <c r="I41" s="448"/>
      <c r="J41" s="449"/>
      <c r="K41" s="449"/>
      <c r="L41" s="645">
        <f t="shared" si="0"/>
        <v>0</v>
      </c>
      <c r="M41" s="614"/>
      <c r="N41" s="614"/>
      <c r="AB41" s="96"/>
      <c r="AC41" s="96"/>
      <c r="AD41" s="96"/>
      <c r="AE41" s="111"/>
      <c r="AF41" s="96"/>
      <c r="AG41" s="114" t="s">
        <v>433</v>
      </c>
      <c r="AH41" s="96"/>
    </row>
    <row r="42" spans="1:37" ht="24.75" customHeight="1">
      <c r="A42" s="658"/>
      <c r="B42" s="442"/>
      <c r="C42" s="443"/>
      <c r="D42" s="444"/>
      <c r="E42" s="445"/>
      <c r="F42" s="446"/>
      <c r="G42" s="447"/>
      <c r="H42" s="445"/>
      <c r="I42" s="448"/>
      <c r="J42" s="449"/>
      <c r="K42" s="449"/>
      <c r="L42" s="645">
        <f t="shared" si="0"/>
        <v>0</v>
      </c>
      <c r="M42" s="614"/>
      <c r="N42" s="614"/>
      <c r="AG42" s="256" t="s">
        <v>392</v>
      </c>
    </row>
    <row r="43" spans="1:37" ht="24.75" customHeight="1">
      <c r="A43" s="658"/>
      <c r="B43" s="442"/>
      <c r="C43" s="443"/>
      <c r="D43" s="444"/>
      <c r="E43" s="445"/>
      <c r="F43" s="446"/>
      <c r="G43" s="447"/>
      <c r="H43" s="445"/>
      <c r="I43" s="448"/>
      <c r="J43" s="449"/>
      <c r="K43" s="449"/>
      <c r="L43" s="645">
        <f t="shared" si="0"/>
        <v>0</v>
      </c>
      <c r="M43" s="614"/>
      <c r="N43" s="614"/>
      <c r="AA43" s="96"/>
      <c r="AG43" s="256" t="s">
        <v>393</v>
      </c>
    </row>
    <row r="44" spans="1:37" ht="24.75" customHeight="1">
      <c r="A44" s="658"/>
      <c r="B44" s="442"/>
      <c r="C44" s="443"/>
      <c r="D44" s="444"/>
      <c r="E44" s="445"/>
      <c r="F44" s="446"/>
      <c r="G44" s="447"/>
      <c r="H44" s="445"/>
      <c r="I44" s="448"/>
      <c r="J44" s="449"/>
      <c r="K44" s="449"/>
      <c r="L44" s="645">
        <f t="shared" si="0"/>
        <v>0</v>
      </c>
      <c r="M44" s="614"/>
      <c r="N44" s="614"/>
      <c r="AG44" s="256" t="s">
        <v>434</v>
      </c>
    </row>
    <row r="45" spans="1:37" ht="24.75" customHeight="1">
      <c r="A45" s="658"/>
      <c r="B45" s="442"/>
      <c r="C45" s="443"/>
      <c r="D45" s="444"/>
      <c r="E45" s="445"/>
      <c r="F45" s="446"/>
      <c r="G45" s="447"/>
      <c r="H45" s="445"/>
      <c r="I45" s="448"/>
      <c r="J45" s="449"/>
      <c r="K45" s="449"/>
      <c r="L45" s="645">
        <f t="shared" si="0"/>
        <v>0</v>
      </c>
      <c r="M45" s="614"/>
      <c r="N45" s="614"/>
      <c r="AI45" s="89"/>
    </row>
    <row r="46" spans="1:37" ht="24.75" customHeight="1">
      <c r="A46" s="658"/>
      <c r="B46" s="442"/>
      <c r="C46" s="443"/>
      <c r="D46" s="444"/>
      <c r="E46" s="445"/>
      <c r="F46" s="446"/>
      <c r="G46" s="447"/>
      <c r="H46" s="445"/>
      <c r="I46" s="448"/>
      <c r="J46" s="449"/>
      <c r="K46" s="449"/>
      <c r="L46" s="645">
        <f t="shared" si="0"/>
        <v>0</v>
      </c>
      <c r="M46" s="614"/>
      <c r="N46" s="614"/>
      <c r="AI46" s="89"/>
    </row>
    <row r="47" spans="1:37" ht="24.75" customHeight="1">
      <c r="A47" s="658"/>
      <c r="B47" s="442"/>
      <c r="C47" s="443"/>
      <c r="D47" s="444"/>
      <c r="E47" s="445"/>
      <c r="F47" s="446"/>
      <c r="G47" s="447"/>
      <c r="H47" s="445"/>
      <c r="I47" s="448"/>
      <c r="J47" s="449"/>
      <c r="K47" s="449"/>
      <c r="L47" s="645">
        <f t="shared" si="0"/>
        <v>0</v>
      </c>
      <c r="M47" s="614"/>
      <c r="N47" s="614"/>
      <c r="T47" s="89"/>
      <c r="U47" s="89"/>
      <c r="V47" s="89"/>
      <c r="AI47" s="89"/>
      <c r="AJ47" s="89"/>
      <c r="AK47" s="89"/>
    </row>
    <row r="48" spans="1:37" ht="24.75" customHeight="1">
      <c r="A48" s="658"/>
      <c r="B48" s="442"/>
      <c r="C48" s="443"/>
      <c r="D48" s="444"/>
      <c r="E48" s="445"/>
      <c r="F48" s="446"/>
      <c r="G48" s="447"/>
      <c r="H48" s="445"/>
      <c r="I48" s="448"/>
      <c r="J48" s="449"/>
      <c r="K48" s="449"/>
      <c r="L48" s="645">
        <f t="shared" si="0"/>
        <v>0</v>
      </c>
      <c r="M48" s="614"/>
      <c r="N48" s="614"/>
      <c r="T48" s="89"/>
      <c r="U48" s="89"/>
      <c r="V48" s="89"/>
      <c r="AI48" s="89"/>
      <c r="AJ48" s="89"/>
      <c r="AK48" s="89"/>
    </row>
    <row r="49" spans="1:37" ht="24.75" customHeight="1">
      <c r="A49" s="658"/>
      <c r="B49" s="442"/>
      <c r="C49" s="443"/>
      <c r="D49" s="444"/>
      <c r="E49" s="445"/>
      <c r="F49" s="446"/>
      <c r="G49" s="447"/>
      <c r="H49" s="445"/>
      <c r="I49" s="448"/>
      <c r="J49" s="449"/>
      <c r="K49" s="449"/>
      <c r="L49" s="645">
        <f t="shared" si="0"/>
        <v>0</v>
      </c>
      <c r="M49" s="614"/>
      <c r="N49" s="614"/>
      <c r="T49" s="89"/>
      <c r="U49" s="89"/>
      <c r="V49" s="89"/>
      <c r="AI49" s="89"/>
      <c r="AJ49" s="89"/>
      <c r="AK49" s="89"/>
    </row>
    <row r="50" spans="1:37" s="89" customFormat="1" ht="24.75" customHeight="1">
      <c r="A50" s="659"/>
      <c r="B50" s="442"/>
      <c r="C50" s="443"/>
      <c r="D50" s="444"/>
      <c r="E50" s="445"/>
      <c r="F50" s="446"/>
      <c r="G50" s="447"/>
      <c r="H50" s="445"/>
      <c r="I50" s="448"/>
      <c r="J50" s="449"/>
      <c r="K50" s="449"/>
      <c r="L50" s="645">
        <f t="shared" si="0"/>
        <v>0</v>
      </c>
      <c r="M50" s="614"/>
      <c r="N50" s="614"/>
      <c r="P50" s="90"/>
      <c r="Q50" s="90"/>
      <c r="R50" s="90"/>
      <c r="S50" s="90"/>
      <c r="AA50" s="90"/>
    </row>
    <row r="51" spans="1:37" s="89" customFormat="1" ht="24.75" customHeight="1">
      <c r="A51" s="659"/>
      <c r="B51" s="442"/>
      <c r="C51" s="443"/>
      <c r="D51" s="444"/>
      <c r="E51" s="445"/>
      <c r="F51" s="446"/>
      <c r="G51" s="447"/>
      <c r="H51" s="445"/>
      <c r="I51" s="448"/>
      <c r="J51" s="449"/>
      <c r="K51" s="449"/>
      <c r="L51" s="645">
        <f t="shared" si="0"/>
        <v>0</v>
      </c>
      <c r="M51" s="614"/>
      <c r="N51" s="614"/>
      <c r="P51" s="90"/>
      <c r="Q51" s="90"/>
      <c r="R51" s="90"/>
      <c r="S51" s="90"/>
      <c r="AA51" s="90"/>
    </row>
    <row r="52" spans="1:37" s="89" customFormat="1" ht="24.75" customHeight="1">
      <c r="A52" s="659"/>
      <c r="B52" s="442"/>
      <c r="C52" s="443"/>
      <c r="D52" s="444"/>
      <c r="E52" s="445"/>
      <c r="F52" s="446"/>
      <c r="G52" s="447"/>
      <c r="H52" s="445"/>
      <c r="I52" s="448"/>
      <c r="J52" s="449"/>
      <c r="K52" s="449"/>
      <c r="L52" s="645">
        <f t="shared" si="0"/>
        <v>0</v>
      </c>
      <c r="M52" s="614"/>
      <c r="N52" s="614"/>
      <c r="P52" s="90"/>
      <c r="Q52" s="90"/>
      <c r="R52" s="90"/>
      <c r="S52" s="90"/>
    </row>
    <row r="53" spans="1:37" s="89" customFormat="1" ht="24.75" customHeight="1">
      <c r="A53" s="659"/>
      <c r="B53" s="442"/>
      <c r="C53" s="443"/>
      <c r="D53" s="444"/>
      <c r="E53" s="445"/>
      <c r="F53" s="446"/>
      <c r="G53" s="447"/>
      <c r="H53" s="445"/>
      <c r="I53" s="448"/>
      <c r="J53" s="449"/>
      <c r="K53" s="449"/>
      <c r="L53" s="645">
        <f t="shared" si="0"/>
        <v>0</v>
      </c>
      <c r="M53" s="614"/>
      <c r="N53" s="614"/>
      <c r="P53" s="90"/>
      <c r="Q53" s="90"/>
      <c r="R53" s="90"/>
      <c r="S53" s="90"/>
    </row>
    <row r="54" spans="1:37" s="89" customFormat="1" ht="24.75" customHeight="1">
      <c r="A54" s="659"/>
      <c r="B54" s="442"/>
      <c r="C54" s="443"/>
      <c r="D54" s="444"/>
      <c r="E54" s="445"/>
      <c r="F54" s="446"/>
      <c r="G54" s="447"/>
      <c r="H54" s="445"/>
      <c r="I54" s="448"/>
      <c r="J54" s="449"/>
      <c r="K54" s="449"/>
      <c r="L54" s="645">
        <f t="shared" si="0"/>
        <v>0</v>
      </c>
      <c r="M54" s="614"/>
      <c r="N54" s="614"/>
      <c r="P54" s="90"/>
      <c r="Q54" s="90"/>
      <c r="R54" s="90"/>
      <c r="S54" s="90"/>
    </row>
    <row r="55" spans="1:37" s="89" customFormat="1" ht="24.75" customHeight="1">
      <c r="A55" s="659"/>
      <c r="B55" s="442"/>
      <c r="C55" s="443"/>
      <c r="D55" s="444"/>
      <c r="E55" s="445"/>
      <c r="F55" s="446"/>
      <c r="G55" s="447"/>
      <c r="H55" s="445"/>
      <c r="I55" s="448"/>
      <c r="J55" s="449"/>
      <c r="K55" s="449"/>
      <c r="L55" s="645">
        <f t="shared" si="0"/>
        <v>0</v>
      </c>
      <c r="M55" s="614"/>
      <c r="N55" s="614"/>
      <c r="P55" s="90"/>
      <c r="Q55" s="90"/>
      <c r="R55" s="90"/>
      <c r="S55" s="90"/>
    </row>
    <row r="56" spans="1:37" s="89" customFormat="1" ht="24.75" customHeight="1">
      <c r="A56" s="659"/>
      <c r="B56" s="442"/>
      <c r="C56" s="443"/>
      <c r="D56" s="444"/>
      <c r="E56" s="445"/>
      <c r="F56" s="446"/>
      <c r="G56" s="447"/>
      <c r="H56" s="445"/>
      <c r="I56" s="448"/>
      <c r="J56" s="449"/>
      <c r="K56" s="449"/>
      <c r="L56" s="645">
        <f t="shared" si="0"/>
        <v>0</v>
      </c>
      <c r="M56" s="614"/>
      <c r="N56" s="614"/>
      <c r="P56" s="90"/>
      <c r="Q56" s="90"/>
      <c r="R56" s="90"/>
      <c r="S56" s="90"/>
    </row>
    <row r="57" spans="1:37" s="89" customFormat="1" ht="24.75" customHeight="1">
      <c r="A57" s="659"/>
      <c r="B57" s="442"/>
      <c r="C57" s="443"/>
      <c r="D57" s="444"/>
      <c r="E57" s="445"/>
      <c r="F57" s="446"/>
      <c r="G57" s="447"/>
      <c r="H57" s="445"/>
      <c r="I57" s="448"/>
      <c r="J57" s="449"/>
      <c r="K57" s="449"/>
      <c r="L57" s="645">
        <f t="shared" si="0"/>
        <v>0</v>
      </c>
      <c r="M57" s="614"/>
      <c r="N57" s="614"/>
      <c r="P57" s="90"/>
      <c r="Q57" s="90"/>
      <c r="R57" s="90"/>
      <c r="S57" s="90"/>
    </row>
    <row r="58" spans="1:37" s="89" customFormat="1" ht="24.75" customHeight="1">
      <c r="A58" s="659"/>
      <c r="B58" s="442"/>
      <c r="C58" s="443"/>
      <c r="D58" s="444"/>
      <c r="E58" s="445"/>
      <c r="F58" s="446"/>
      <c r="G58" s="447"/>
      <c r="H58" s="445"/>
      <c r="I58" s="448"/>
      <c r="J58" s="449"/>
      <c r="K58" s="449"/>
      <c r="L58" s="645">
        <f t="shared" si="0"/>
        <v>0</v>
      </c>
      <c r="M58" s="614"/>
      <c r="N58" s="614"/>
      <c r="P58" s="90"/>
      <c r="Q58" s="90"/>
      <c r="R58" s="90"/>
      <c r="S58" s="90"/>
    </row>
    <row r="59" spans="1:37" s="89" customFormat="1" ht="24.75" customHeight="1">
      <c r="A59" s="659"/>
      <c r="B59" s="442"/>
      <c r="C59" s="443"/>
      <c r="D59" s="444"/>
      <c r="E59" s="445"/>
      <c r="F59" s="446"/>
      <c r="G59" s="447"/>
      <c r="H59" s="445"/>
      <c r="I59" s="448"/>
      <c r="J59" s="449"/>
      <c r="K59" s="449"/>
      <c r="L59" s="645">
        <f t="shared" si="0"/>
        <v>0</v>
      </c>
      <c r="M59" s="614"/>
      <c r="N59" s="614"/>
      <c r="P59" s="90"/>
      <c r="Q59" s="90"/>
      <c r="R59" s="90"/>
      <c r="S59" s="90"/>
    </row>
    <row r="60" spans="1:37" s="89" customFormat="1" ht="24.75" customHeight="1">
      <c r="A60" s="659"/>
      <c r="B60" s="442"/>
      <c r="C60" s="443"/>
      <c r="D60" s="444"/>
      <c r="E60" s="445"/>
      <c r="F60" s="446"/>
      <c r="G60" s="447"/>
      <c r="H60" s="445"/>
      <c r="I60" s="448"/>
      <c r="J60" s="449"/>
      <c r="K60" s="449"/>
      <c r="L60" s="645">
        <f t="shared" si="0"/>
        <v>0</v>
      </c>
      <c r="M60" s="614"/>
      <c r="N60" s="614"/>
      <c r="P60" s="90"/>
      <c r="Q60" s="90"/>
      <c r="R60" s="90"/>
      <c r="S60" s="90"/>
    </row>
    <row r="61" spans="1:37" s="89" customFormat="1" ht="24.75" customHeight="1">
      <c r="A61" s="659"/>
      <c r="B61" s="442"/>
      <c r="C61" s="443"/>
      <c r="D61" s="444"/>
      <c r="E61" s="445"/>
      <c r="F61" s="446"/>
      <c r="G61" s="447"/>
      <c r="H61" s="445"/>
      <c r="I61" s="448"/>
      <c r="J61" s="449"/>
      <c r="K61" s="449"/>
      <c r="L61" s="645">
        <f t="shared" si="0"/>
        <v>0</v>
      </c>
      <c r="M61" s="614"/>
      <c r="N61" s="614"/>
      <c r="P61" s="90"/>
      <c r="Q61" s="90"/>
      <c r="R61" s="90"/>
      <c r="S61" s="90"/>
    </row>
    <row r="62" spans="1:37" s="89" customFormat="1" ht="24.75" customHeight="1">
      <c r="A62" s="659"/>
      <c r="B62" s="442"/>
      <c r="C62" s="443"/>
      <c r="D62" s="444"/>
      <c r="E62" s="445"/>
      <c r="F62" s="446"/>
      <c r="G62" s="447"/>
      <c r="H62" s="445"/>
      <c r="I62" s="448"/>
      <c r="J62" s="449"/>
      <c r="K62" s="449"/>
      <c r="L62" s="645">
        <f t="shared" si="0"/>
        <v>0</v>
      </c>
      <c r="M62" s="614"/>
      <c r="N62" s="614"/>
      <c r="P62" s="90"/>
      <c r="Q62" s="90"/>
      <c r="R62" s="90"/>
      <c r="S62" s="90"/>
    </row>
    <row r="63" spans="1:37" s="89" customFormat="1" ht="24.75" customHeight="1">
      <c r="A63" s="659"/>
      <c r="B63" s="442"/>
      <c r="C63" s="443"/>
      <c r="D63" s="444"/>
      <c r="E63" s="445"/>
      <c r="F63" s="446"/>
      <c r="G63" s="447"/>
      <c r="H63" s="445"/>
      <c r="I63" s="448"/>
      <c r="J63" s="449"/>
      <c r="K63" s="449"/>
      <c r="L63" s="645">
        <f t="shared" si="0"/>
        <v>0</v>
      </c>
      <c r="M63" s="614"/>
      <c r="N63" s="614"/>
      <c r="P63" s="90"/>
      <c r="Q63" s="90"/>
      <c r="R63" s="90"/>
      <c r="S63" s="90"/>
    </row>
    <row r="64" spans="1:37" s="89" customFormat="1" ht="24.75" customHeight="1">
      <c r="A64" s="659"/>
      <c r="B64" s="442"/>
      <c r="C64" s="443"/>
      <c r="D64" s="444"/>
      <c r="E64" s="445"/>
      <c r="F64" s="446"/>
      <c r="G64" s="447"/>
      <c r="H64" s="445"/>
      <c r="I64" s="448"/>
      <c r="J64" s="449"/>
      <c r="K64" s="449"/>
      <c r="L64" s="645">
        <f t="shared" si="0"/>
        <v>0</v>
      </c>
      <c r="M64" s="614"/>
      <c r="N64" s="614"/>
      <c r="P64" s="90"/>
      <c r="Q64" s="90"/>
      <c r="R64" s="90"/>
      <c r="S64" s="90"/>
    </row>
    <row r="65" spans="1:37" s="89" customFormat="1" ht="24.75" customHeight="1">
      <c r="A65" s="659"/>
      <c r="B65" s="442"/>
      <c r="C65" s="443"/>
      <c r="D65" s="444"/>
      <c r="E65" s="445"/>
      <c r="F65" s="446"/>
      <c r="G65" s="447"/>
      <c r="H65" s="445"/>
      <c r="I65" s="448"/>
      <c r="J65" s="449"/>
      <c r="K65" s="449"/>
      <c r="L65" s="645">
        <f t="shared" si="0"/>
        <v>0</v>
      </c>
      <c r="M65" s="614"/>
      <c r="N65" s="614"/>
      <c r="P65" s="90"/>
      <c r="Q65" s="90"/>
      <c r="R65" s="90"/>
      <c r="S65" s="90"/>
    </row>
    <row r="66" spans="1:37" s="89" customFormat="1" ht="24.75" customHeight="1">
      <c r="A66" s="659"/>
      <c r="B66" s="442"/>
      <c r="C66" s="443"/>
      <c r="D66" s="444"/>
      <c r="E66" s="445"/>
      <c r="F66" s="446"/>
      <c r="G66" s="447"/>
      <c r="H66" s="445"/>
      <c r="I66" s="448"/>
      <c r="J66" s="449"/>
      <c r="K66" s="449"/>
      <c r="L66" s="645">
        <f t="shared" si="0"/>
        <v>0</v>
      </c>
      <c r="M66" s="614"/>
      <c r="N66" s="614"/>
      <c r="P66" s="90"/>
      <c r="Q66" s="90"/>
      <c r="R66" s="90"/>
      <c r="S66" s="90"/>
    </row>
    <row r="67" spans="1:37" s="89" customFormat="1" ht="24.75" customHeight="1">
      <c r="A67" s="659"/>
      <c r="B67" s="442"/>
      <c r="C67" s="443"/>
      <c r="D67" s="444"/>
      <c r="E67" s="445"/>
      <c r="F67" s="446"/>
      <c r="G67" s="447"/>
      <c r="H67" s="445"/>
      <c r="I67" s="448"/>
      <c r="J67" s="449"/>
      <c r="K67" s="449"/>
      <c r="L67" s="645">
        <f t="shared" si="0"/>
        <v>0</v>
      </c>
      <c r="M67" s="614"/>
      <c r="N67" s="614"/>
      <c r="P67" s="90"/>
      <c r="Q67" s="90"/>
      <c r="R67" s="90"/>
      <c r="S67" s="90"/>
    </row>
    <row r="68" spans="1:37" s="89" customFormat="1" ht="24.75" customHeight="1">
      <c r="A68" s="659"/>
      <c r="B68" s="442"/>
      <c r="C68" s="443"/>
      <c r="D68" s="444"/>
      <c r="E68" s="445"/>
      <c r="F68" s="446"/>
      <c r="G68" s="447"/>
      <c r="H68" s="445"/>
      <c r="I68" s="448"/>
      <c r="J68" s="449"/>
      <c r="K68" s="449"/>
      <c r="L68" s="645">
        <f t="shared" ref="L68:L131" si="1">IF(OR(E68="通帳預入 ",E68="通帳払出額",E68="現金戻入 "),L67+0,L67-K68+J68)</f>
        <v>0</v>
      </c>
      <c r="M68" s="614"/>
      <c r="N68" s="614"/>
      <c r="P68" s="90"/>
      <c r="Q68" s="90"/>
      <c r="R68" s="90"/>
      <c r="S68" s="90"/>
      <c r="AI68" s="90"/>
    </row>
    <row r="69" spans="1:37" s="89" customFormat="1" ht="24.75" customHeight="1">
      <c r="A69" s="659"/>
      <c r="B69" s="442"/>
      <c r="C69" s="443"/>
      <c r="D69" s="444"/>
      <c r="E69" s="445"/>
      <c r="F69" s="446"/>
      <c r="G69" s="447"/>
      <c r="H69" s="445"/>
      <c r="I69" s="448"/>
      <c r="J69" s="449"/>
      <c r="K69" s="449"/>
      <c r="L69" s="645">
        <f t="shared" si="1"/>
        <v>0</v>
      </c>
      <c r="M69" s="614"/>
      <c r="N69" s="614"/>
      <c r="P69" s="90"/>
      <c r="Q69" s="90"/>
      <c r="R69" s="90"/>
      <c r="S69" s="90"/>
      <c r="AI69" s="90"/>
    </row>
    <row r="70" spans="1:37" s="89" customFormat="1" ht="24.75" customHeight="1">
      <c r="A70" s="659"/>
      <c r="B70" s="442"/>
      <c r="C70" s="443"/>
      <c r="D70" s="444"/>
      <c r="E70" s="445"/>
      <c r="F70" s="446"/>
      <c r="G70" s="447"/>
      <c r="H70" s="445"/>
      <c r="I70" s="448"/>
      <c r="J70" s="449"/>
      <c r="K70" s="449"/>
      <c r="L70" s="645">
        <f t="shared" si="1"/>
        <v>0</v>
      </c>
      <c r="M70" s="614"/>
      <c r="N70" s="614"/>
      <c r="P70" s="90"/>
      <c r="Q70" s="90"/>
      <c r="R70" s="90"/>
      <c r="S70" s="90"/>
      <c r="T70" s="90"/>
      <c r="U70" s="90"/>
      <c r="V70" s="90"/>
      <c r="AI70" s="90"/>
      <c r="AJ70" s="90"/>
      <c r="AK70" s="90"/>
    </row>
    <row r="71" spans="1:37" s="89" customFormat="1" ht="24.75" customHeight="1">
      <c r="A71" s="659"/>
      <c r="B71" s="442"/>
      <c r="C71" s="443"/>
      <c r="D71" s="444"/>
      <c r="E71" s="445"/>
      <c r="F71" s="446"/>
      <c r="G71" s="447"/>
      <c r="H71" s="445"/>
      <c r="I71" s="448"/>
      <c r="J71" s="449"/>
      <c r="K71" s="449"/>
      <c r="L71" s="645">
        <f t="shared" si="1"/>
        <v>0</v>
      </c>
      <c r="M71" s="614"/>
      <c r="N71" s="614"/>
      <c r="P71" s="90"/>
      <c r="Q71" s="90"/>
      <c r="R71" s="90"/>
      <c r="S71" s="90"/>
      <c r="T71" s="90"/>
      <c r="U71" s="90"/>
      <c r="V71" s="90"/>
      <c r="AI71" s="90"/>
      <c r="AJ71" s="90"/>
      <c r="AK71" s="90"/>
    </row>
    <row r="72" spans="1:37" s="89" customFormat="1" ht="24.75" customHeight="1">
      <c r="A72" s="659"/>
      <c r="B72" s="442"/>
      <c r="C72" s="443"/>
      <c r="D72" s="444"/>
      <c r="E72" s="445"/>
      <c r="F72" s="446"/>
      <c r="G72" s="447"/>
      <c r="H72" s="445"/>
      <c r="I72" s="448"/>
      <c r="J72" s="449"/>
      <c r="K72" s="449"/>
      <c r="L72" s="645">
        <f t="shared" si="1"/>
        <v>0</v>
      </c>
      <c r="M72" s="614"/>
      <c r="N72" s="614"/>
      <c r="P72" s="90"/>
      <c r="Q72" s="90"/>
      <c r="R72" s="90"/>
      <c r="S72" s="90"/>
      <c r="T72" s="90"/>
      <c r="U72" s="90"/>
      <c r="V72" s="90"/>
      <c r="AI72" s="90"/>
      <c r="AJ72" s="90"/>
      <c r="AK72" s="90"/>
    </row>
    <row r="73" spans="1:37" ht="24.75" customHeight="1">
      <c r="A73" s="658"/>
      <c r="B73" s="442"/>
      <c r="C73" s="443"/>
      <c r="D73" s="444"/>
      <c r="E73" s="445"/>
      <c r="F73" s="446"/>
      <c r="G73" s="447"/>
      <c r="H73" s="445"/>
      <c r="I73" s="448"/>
      <c r="J73" s="449"/>
      <c r="K73" s="449"/>
      <c r="L73" s="645">
        <f t="shared" si="1"/>
        <v>0</v>
      </c>
      <c r="M73" s="614"/>
      <c r="N73" s="614"/>
      <c r="AA73" s="89"/>
    </row>
    <row r="74" spans="1:37" ht="24.75" customHeight="1">
      <c r="A74" s="658"/>
      <c r="B74" s="442"/>
      <c r="C74" s="443"/>
      <c r="D74" s="444"/>
      <c r="E74" s="445"/>
      <c r="F74" s="446"/>
      <c r="G74" s="447"/>
      <c r="H74" s="445"/>
      <c r="I74" s="448"/>
      <c r="J74" s="449"/>
      <c r="K74" s="449"/>
      <c r="L74" s="645">
        <f t="shared" si="1"/>
        <v>0</v>
      </c>
      <c r="M74" s="614"/>
      <c r="N74" s="614"/>
      <c r="O74" s="91"/>
      <c r="AA74" s="89"/>
    </row>
    <row r="75" spans="1:37" ht="24.75" customHeight="1">
      <c r="A75" s="658"/>
      <c r="B75" s="442"/>
      <c r="C75" s="443"/>
      <c r="D75" s="444"/>
      <c r="E75" s="445"/>
      <c r="F75" s="446"/>
      <c r="G75" s="447"/>
      <c r="H75" s="445"/>
      <c r="I75" s="448"/>
      <c r="J75" s="449"/>
      <c r="K75" s="449"/>
      <c r="L75" s="645">
        <f t="shared" si="1"/>
        <v>0</v>
      </c>
      <c r="M75" s="614"/>
      <c r="N75" s="614"/>
    </row>
    <row r="76" spans="1:37" ht="24.75" customHeight="1">
      <c r="A76" s="658"/>
      <c r="B76" s="442"/>
      <c r="C76" s="443"/>
      <c r="D76" s="444"/>
      <c r="E76" s="445"/>
      <c r="F76" s="446"/>
      <c r="G76" s="447"/>
      <c r="H76" s="445"/>
      <c r="I76" s="448"/>
      <c r="J76" s="449"/>
      <c r="K76" s="449"/>
      <c r="L76" s="645">
        <f t="shared" si="1"/>
        <v>0</v>
      </c>
      <c r="M76" s="614"/>
      <c r="N76" s="614"/>
    </row>
    <row r="77" spans="1:37" ht="24.75" customHeight="1">
      <c r="A77" s="658"/>
      <c r="B77" s="442"/>
      <c r="C77" s="443"/>
      <c r="D77" s="444"/>
      <c r="E77" s="445"/>
      <c r="F77" s="446"/>
      <c r="G77" s="447"/>
      <c r="H77" s="445"/>
      <c r="I77" s="448"/>
      <c r="J77" s="449"/>
      <c r="K77" s="449"/>
      <c r="L77" s="645">
        <f t="shared" si="1"/>
        <v>0</v>
      </c>
      <c r="M77" s="614"/>
      <c r="N77" s="614"/>
    </row>
    <row r="78" spans="1:37" ht="24.75" customHeight="1">
      <c r="A78" s="658"/>
      <c r="B78" s="442"/>
      <c r="C78" s="443"/>
      <c r="D78" s="444"/>
      <c r="E78" s="445"/>
      <c r="F78" s="446"/>
      <c r="G78" s="447"/>
      <c r="H78" s="445"/>
      <c r="I78" s="448"/>
      <c r="J78" s="449"/>
      <c r="K78" s="449"/>
      <c r="L78" s="645">
        <f t="shared" si="1"/>
        <v>0</v>
      </c>
      <c r="M78" s="614"/>
      <c r="N78" s="614"/>
    </row>
    <row r="79" spans="1:37" ht="24.75" customHeight="1">
      <c r="A79" s="658"/>
      <c r="B79" s="442"/>
      <c r="C79" s="443"/>
      <c r="D79" s="444"/>
      <c r="E79" s="445"/>
      <c r="F79" s="446"/>
      <c r="G79" s="447"/>
      <c r="H79" s="445"/>
      <c r="I79" s="448"/>
      <c r="J79" s="449"/>
      <c r="K79" s="449"/>
      <c r="L79" s="645">
        <f t="shared" si="1"/>
        <v>0</v>
      </c>
      <c r="M79" s="614"/>
      <c r="N79" s="614"/>
    </row>
    <row r="80" spans="1:37" ht="24.75" customHeight="1">
      <c r="A80" s="658"/>
      <c r="B80" s="442"/>
      <c r="C80" s="443"/>
      <c r="D80" s="444"/>
      <c r="E80" s="445"/>
      <c r="F80" s="446"/>
      <c r="G80" s="447"/>
      <c r="H80" s="445"/>
      <c r="I80" s="448"/>
      <c r="J80" s="449"/>
      <c r="K80" s="449"/>
      <c r="L80" s="645">
        <f t="shared" si="1"/>
        <v>0</v>
      </c>
      <c r="M80" s="614"/>
      <c r="N80" s="614"/>
    </row>
    <row r="81" spans="1:37" ht="24.75" customHeight="1">
      <c r="A81" s="658"/>
      <c r="B81" s="442"/>
      <c r="C81" s="443"/>
      <c r="D81" s="444"/>
      <c r="E81" s="445"/>
      <c r="F81" s="446"/>
      <c r="G81" s="447"/>
      <c r="H81" s="445"/>
      <c r="I81" s="448"/>
      <c r="J81" s="449"/>
      <c r="K81" s="449"/>
      <c r="L81" s="645">
        <f t="shared" si="1"/>
        <v>0</v>
      </c>
      <c r="M81" s="614"/>
      <c r="N81" s="614"/>
      <c r="AI81" s="89"/>
    </row>
    <row r="82" spans="1:37" ht="24.75" customHeight="1">
      <c r="A82" s="658"/>
      <c r="B82" s="442"/>
      <c r="C82" s="443"/>
      <c r="D82" s="444"/>
      <c r="E82" s="445"/>
      <c r="F82" s="446"/>
      <c r="G82" s="447"/>
      <c r="H82" s="445"/>
      <c r="I82" s="448"/>
      <c r="J82" s="449"/>
      <c r="K82" s="449"/>
      <c r="L82" s="645">
        <f t="shared" si="1"/>
        <v>0</v>
      </c>
      <c r="M82" s="614"/>
      <c r="N82" s="614"/>
      <c r="AI82" s="89"/>
    </row>
    <row r="83" spans="1:37" ht="24.75" customHeight="1">
      <c r="A83" s="658"/>
      <c r="B83" s="442"/>
      <c r="C83" s="443"/>
      <c r="D83" s="444"/>
      <c r="E83" s="445"/>
      <c r="F83" s="446"/>
      <c r="G83" s="447"/>
      <c r="H83" s="445"/>
      <c r="I83" s="448"/>
      <c r="J83" s="449"/>
      <c r="K83" s="449"/>
      <c r="L83" s="645">
        <f t="shared" si="1"/>
        <v>0</v>
      </c>
      <c r="M83" s="614"/>
      <c r="N83" s="614"/>
      <c r="T83" s="89"/>
      <c r="U83" s="89"/>
      <c r="V83" s="89"/>
      <c r="AI83" s="89"/>
      <c r="AJ83" s="89"/>
      <c r="AK83" s="89"/>
    </row>
    <row r="84" spans="1:37" ht="24.75" customHeight="1">
      <c r="A84" s="658"/>
      <c r="B84" s="442"/>
      <c r="C84" s="443"/>
      <c r="D84" s="444"/>
      <c r="E84" s="445"/>
      <c r="F84" s="446"/>
      <c r="G84" s="447"/>
      <c r="H84" s="445"/>
      <c r="I84" s="448"/>
      <c r="J84" s="449"/>
      <c r="K84" s="449"/>
      <c r="L84" s="645">
        <f t="shared" si="1"/>
        <v>0</v>
      </c>
      <c r="M84" s="614"/>
      <c r="N84" s="614"/>
      <c r="T84" s="89"/>
      <c r="U84" s="89"/>
      <c r="V84" s="89"/>
      <c r="AI84" s="89"/>
      <c r="AJ84" s="89"/>
      <c r="AK84" s="89"/>
    </row>
    <row r="85" spans="1:37" ht="24.75" customHeight="1">
      <c r="A85" s="658"/>
      <c r="B85" s="442"/>
      <c r="C85" s="443"/>
      <c r="D85" s="444"/>
      <c r="E85" s="445"/>
      <c r="F85" s="446"/>
      <c r="G85" s="447"/>
      <c r="H85" s="445"/>
      <c r="I85" s="448"/>
      <c r="J85" s="449"/>
      <c r="K85" s="449"/>
      <c r="L85" s="645">
        <f t="shared" si="1"/>
        <v>0</v>
      </c>
      <c r="M85" s="614"/>
      <c r="N85" s="614"/>
      <c r="T85" s="89"/>
      <c r="U85" s="89"/>
      <c r="V85" s="89"/>
      <c r="AI85" s="89"/>
      <c r="AJ85" s="89"/>
      <c r="AK85" s="89"/>
    </row>
    <row r="86" spans="1:37" s="89" customFormat="1" ht="24.75" customHeight="1">
      <c r="A86" s="659"/>
      <c r="B86" s="442"/>
      <c r="C86" s="443"/>
      <c r="D86" s="444"/>
      <c r="E86" s="445"/>
      <c r="F86" s="446"/>
      <c r="G86" s="447"/>
      <c r="H86" s="445"/>
      <c r="I86" s="448"/>
      <c r="J86" s="449"/>
      <c r="K86" s="449"/>
      <c r="L86" s="645">
        <f t="shared" si="1"/>
        <v>0</v>
      </c>
      <c r="M86" s="614"/>
      <c r="N86" s="614"/>
      <c r="P86" s="90"/>
      <c r="Q86" s="90"/>
      <c r="R86" s="90"/>
      <c r="S86" s="90"/>
      <c r="AA86" s="90"/>
    </row>
    <row r="87" spans="1:37" s="89" customFormat="1" ht="24.75" customHeight="1">
      <c r="A87" s="659"/>
      <c r="B87" s="442"/>
      <c r="C87" s="443"/>
      <c r="D87" s="444"/>
      <c r="E87" s="445"/>
      <c r="F87" s="446"/>
      <c r="G87" s="447"/>
      <c r="H87" s="445"/>
      <c r="I87" s="448"/>
      <c r="J87" s="449"/>
      <c r="K87" s="449"/>
      <c r="L87" s="645">
        <f t="shared" si="1"/>
        <v>0</v>
      </c>
      <c r="M87" s="614"/>
      <c r="N87" s="614"/>
      <c r="P87" s="90"/>
      <c r="Q87" s="90"/>
      <c r="R87" s="90"/>
      <c r="S87" s="90"/>
      <c r="AA87" s="90"/>
    </row>
    <row r="88" spans="1:37" s="89" customFormat="1" ht="24.75" customHeight="1">
      <c r="A88" s="659"/>
      <c r="B88" s="442"/>
      <c r="C88" s="443"/>
      <c r="D88" s="444"/>
      <c r="E88" s="445"/>
      <c r="F88" s="446"/>
      <c r="G88" s="447"/>
      <c r="H88" s="445"/>
      <c r="I88" s="448"/>
      <c r="J88" s="449"/>
      <c r="K88" s="449"/>
      <c r="L88" s="645">
        <f t="shared" si="1"/>
        <v>0</v>
      </c>
      <c r="M88" s="614"/>
      <c r="N88" s="614"/>
      <c r="P88" s="90"/>
      <c r="Q88" s="90"/>
      <c r="R88" s="90"/>
      <c r="S88" s="90"/>
    </row>
    <row r="89" spans="1:37" s="89" customFormat="1" ht="24.75" customHeight="1">
      <c r="A89" s="659"/>
      <c r="B89" s="442"/>
      <c r="C89" s="443"/>
      <c r="D89" s="444"/>
      <c r="E89" s="445"/>
      <c r="F89" s="446"/>
      <c r="G89" s="447"/>
      <c r="H89" s="445"/>
      <c r="I89" s="448"/>
      <c r="J89" s="449"/>
      <c r="K89" s="449"/>
      <c r="L89" s="645">
        <f t="shared" si="1"/>
        <v>0</v>
      </c>
      <c r="M89" s="614"/>
      <c r="N89" s="614"/>
      <c r="P89" s="90"/>
      <c r="Q89" s="90"/>
      <c r="R89" s="90"/>
      <c r="S89" s="90"/>
    </row>
    <row r="90" spans="1:37" s="89" customFormat="1" ht="24.75" customHeight="1">
      <c r="A90" s="659"/>
      <c r="B90" s="442"/>
      <c r="C90" s="443"/>
      <c r="D90" s="444"/>
      <c r="E90" s="445"/>
      <c r="F90" s="446"/>
      <c r="G90" s="447"/>
      <c r="H90" s="445"/>
      <c r="I90" s="448"/>
      <c r="J90" s="449"/>
      <c r="K90" s="449"/>
      <c r="L90" s="645">
        <f t="shared" si="1"/>
        <v>0</v>
      </c>
      <c r="M90" s="614"/>
      <c r="N90" s="614"/>
      <c r="P90" s="90"/>
      <c r="Q90" s="90"/>
      <c r="R90" s="90"/>
      <c r="S90" s="90"/>
    </row>
    <row r="91" spans="1:37" s="89" customFormat="1" ht="24.75" customHeight="1">
      <c r="A91" s="659"/>
      <c r="B91" s="442"/>
      <c r="C91" s="443"/>
      <c r="D91" s="444"/>
      <c r="E91" s="445"/>
      <c r="F91" s="446"/>
      <c r="G91" s="447"/>
      <c r="H91" s="445"/>
      <c r="I91" s="448"/>
      <c r="J91" s="449"/>
      <c r="K91" s="449"/>
      <c r="L91" s="645">
        <f t="shared" si="1"/>
        <v>0</v>
      </c>
      <c r="M91" s="614"/>
      <c r="N91" s="614"/>
      <c r="P91" s="90"/>
      <c r="Q91" s="90"/>
      <c r="R91" s="90"/>
      <c r="S91" s="90"/>
    </row>
    <row r="92" spans="1:37" s="89" customFormat="1" ht="24.75" customHeight="1">
      <c r="A92" s="659"/>
      <c r="B92" s="442"/>
      <c r="C92" s="443"/>
      <c r="D92" s="444"/>
      <c r="E92" s="445"/>
      <c r="F92" s="446"/>
      <c r="G92" s="447"/>
      <c r="H92" s="445"/>
      <c r="I92" s="448"/>
      <c r="J92" s="449"/>
      <c r="K92" s="449"/>
      <c r="L92" s="645">
        <f t="shared" si="1"/>
        <v>0</v>
      </c>
      <c r="M92" s="614"/>
      <c r="N92" s="614"/>
      <c r="P92" s="90"/>
      <c r="Q92" s="90"/>
      <c r="R92" s="90"/>
      <c r="S92" s="90"/>
    </row>
    <row r="93" spans="1:37" s="89" customFormat="1" ht="24.75" customHeight="1">
      <c r="A93" s="659"/>
      <c r="B93" s="442"/>
      <c r="C93" s="443"/>
      <c r="D93" s="444"/>
      <c r="E93" s="445"/>
      <c r="F93" s="446"/>
      <c r="G93" s="447"/>
      <c r="H93" s="445"/>
      <c r="I93" s="448"/>
      <c r="J93" s="449"/>
      <c r="K93" s="449"/>
      <c r="L93" s="645">
        <f t="shared" si="1"/>
        <v>0</v>
      </c>
      <c r="M93" s="614"/>
      <c r="N93" s="614"/>
      <c r="P93" s="90"/>
      <c r="Q93" s="90"/>
      <c r="R93" s="90"/>
      <c r="S93" s="90"/>
    </row>
    <row r="94" spans="1:37" s="89" customFormat="1" ht="24.75" customHeight="1">
      <c r="A94" s="659"/>
      <c r="B94" s="442"/>
      <c r="C94" s="443"/>
      <c r="D94" s="444"/>
      <c r="E94" s="445"/>
      <c r="F94" s="446"/>
      <c r="G94" s="447"/>
      <c r="H94" s="445"/>
      <c r="I94" s="448"/>
      <c r="J94" s="449"/>
      <c r="K94" s="449"/>
      <c r="L94" s="645">
        <f t="shared" si="1"/>
        <v>0</v>
      </c>
      <c r="M94" s="614"/>
      <c r="N94" s="614"/>
      <c r="P94" s="90"/>
      <c r="Q94" s="90"/>
      <c r="R94" s="90"/>
      <c r="S94" s="90"/>
    </row>
    <row r="95" spans="1:37" s="89" customFormat="1" ht="24.75" customHeight="1">
      <c r="A95" s="659"/>
      <c r="B95" s="442"/>
      <c r="C95" s="443"/>
      <c r="D95" s="444"/>
      <c r="E95" s="445"/>
      <c r="F95" s="446"/>
      <c r="G95" s="447"/>
      <c r="H95" s="445"/>
      <c r="I95" s="448"/>
      <c r="J95" s="449"/>
      <c r="K95" s="449"/>
      <c r="L95" s="645">
        <f t="shared" si="1"/>
        <v>0</v>
      </c>
      <c r="M95" s="614"/>
      <c r="N95" s="614"/>
      <c r="P95" s="90"/>
      <c r="Q95" s="90"/>
      <c r="R95" s="90"/>
      <c r="S95" s="90"/>
    </row>
    <row r="96" spans="1:37" s="89" customFormat="1" ht="24.75" customHeight="1">
      <c r="A96" s="659"/>
      <c r="B96" s="442"/>
      <c r="C96" s="443"/>
      <c r="D96" s="444"/>
      <c r="E96" s="445"/>
      <c r="F96" s="446"/>
      <c r="G96" s="447"/>
      <c r="H96" s="445"/>
      <c r="I96" s="448"/>
      <c r="J96" s="449"/>
      <c r="K96" s="449"/>
      <c r="L96" s="645">
        <f t="shared" si="1"/>
        <v>0</v>
      </c>
      <c r="M96" s="614"/>
      <c r="N96" s="614"/>
      <c r="P96" s="90"/>
      <c r="Q96" s="90"/>
      <c r="R96" s="90"/>
      <c r="S96" s="90"/>
    </row>
    <row r="97" spans="1:35" s="89" customFormat="1" ht="24.75" customHeight="1">
      <c r="A97" s="659"/>
      <c r="B97" s="442"/>
      <c r="C97" s="443"/>
      <c r="D97" s="444"/>
      <c r="E97" s="445"/>
      <c r="F97" s="446"/>
      <c r="G97" s="447"/>
      <c r="H97" s="445"/>
      <c r="I97" s="448"/>
      <c r="J97" s="449"/>
      <c r="K97" s="449"/>
      <c r="L97" s="645">
        <f t="shared" si="1"/>
        <v>0</v>
      </c>
      <c r="M97" s="614"/>
      <c r="N97" s="614"/>
      <c r="P97" s="90"/>
      <c r="Q97" s="90"/>
      <c r="R97" s="90"/>
      <c r="S97" s="90"/>
    </row>
    <row r="98" spans="1:35" s="89" customFormat="1" ht="24.75" customHeight="1">
      <c r="A98" s="659"/>
      <c r="B98" s="442"/>
      <c r="C98" s="443"/>
      <c r="D98" s="444"/>
      <c r="E98" s="445"/>
      <c r="F98" s="446"/>
      <c r="G98" s="447"/>
      <c r="H98" s="445"/>
      <c r="I98" s="448"/>
      <c r="J98" s="449"/>
      <c r="K98" s="449"/>
      <c r="L98" s="645">
        <f t="shared" si="1"/>
        <v>0</v>
      </c>
      <c r="M98" s="614"/>
      <c r="N98" s="614"/>
      <c r="P98" s="90"/>
      <c r="Q98" s="90"/>
      <c r="R98" s="90"/>
      <c r="S98" s="90"/>
    </row>
    <row r="99" spans="1:35" s="89" customFormat="1" ht="24.75" customHeight="1">
      <c r="A99" s="659"/>
      <c r="B99" s="442"/>
      <c r="C99" s="443"/>
      <c r="D99" s="444"/>
      <c r="E99" s="445"/>
      <c r="F99" s="446"/>
      <c r="G99" s="447"/>
      <c r="H99" s="445"/>
      <c r="I99" s="448"/>
      <c r="J99" s="449"/>
      <c r="K99" s="449"/>
      <c r="L99" s="645">
        <f t="shared" si="1"/>
        <v>0</v>
      </c>
      <c r="M99" s="614"/>
      <c r="N99" s="614"/>
      <c r="P99" s="90"/>
      <c r="Q99" s="90"/>
      <c r="R99" s="90"/>
      <c r="S99" s="90"/>
    </row>
    <row r="100" spans="1:35" s="89" customFormat="1" ht="24.75" customHeight="1">
      <c r="A100" s="659"/>
      <c r="B100" s="442"/>
      <c r="C100" s="443"/>
      <c r="D100" s="444"/>
      <c r="E100" s="445"/>
      <c r="F100" s="446"/>
      <c r="G100" s="447"/>
      <c r="H100" s="445"/>
      <c r="I100" s="448"/>
      <c r="J100" s="449"/>
      <c r="K100" s="449"/>
      <c r="L100" s="645">
        <f t="shared" si="1"/>
        <v>0</v>
      </c>
      <c r="M100" s="614"/>
      <c r="N100" s="614"/>
      <c r="P100" s="90"/>
      <c r="Q100" s="90"/>
      <c r="R100" s="90"/>
      <c r="S100" s="90"/>
    </row>
    <row r="101" spans="1:35" s="89" customFormat="1" ht="24.75" customHeight="1">
      <c r="A101" s="659"/>
      <c r="B101" s="442"/>
      <c r="C101" s="443"/>
      <c r="D101" s="444"/>
      <c r="E101" s="445"/>
      <c r="F101" s="446"/>
      <c r="G101" s="447"/>
      <c r="H101" s="445"/>
      <c r="I101" s="448"/>
      <c r="J101" s="449"/>
      <c r="K101" s="449"/>
      <c r="L101" s="645">
        <f t="shared" si="1"/>
        <v>0</v>
      </c>
      <c r="M101" s="614"/>
      <c r="N101" s="614"/>
      <c r="P101" s="90"/>
      <c r="Q101" s="90"/>
      <c r="R101" s="90"/>
      <c r="S101" s="90"/>
    </row>
    <row r="102" spans="1:35" s="89" customFormat="1" ht="24.75" customHeight="1">
      <c r="A102" s="659"/>
      <c r="B102" s="442"/>
      <c r="C102" s="443"/>
      <c r="D102" s="444"/>
      <c r="E102" s="445"/>
      <c r="F102" s="446"/>
      <c r="G102" s="447"/>
      <c r="H102" s="445"/>
      <c r="I102" s="448"/>
      <c r="J102" s="449"/>
      <c r="K102" s="449"/>
      <c r="L102" s="645">
        <f t="shared" si="1"/>
        <v>0</v>
      </c>
      <c r="M102" s="614"/>
      <c r="N102" s="614"/>
      <c r="P102" s="90"/>
      <c r="Q102" s="90"/>
      <c r="R102" s="90"/>
      <c r="S102" s="90"/>
    </row>
    <row r="103" spans="1:35" s="89" customFormat="1" ht="24.75" customHeight="1">
      <c r="A103" s="659"/>
      <c r="B103" s="442"/>
      <c r="C103" s="443"/>
      <c r="D103" s="444"/>
      <c r="E103" s="445"/>
      <c r="F103" s="446"/>
      <c r="G103" s="447"/>
      <c r="H103" s="445"/>
      <c r="I103" s="448"/>
      <c r="J103" s="449"/>
      <c r="K103" s="449"/>
      <c r="L103" s="645">
        <f t="shared" si="1"/>
        <v>0</v>
      </c>
      <c r="M103" s="614"/>
      <c r="N103" s="614"/>
      <c r="P103" s="90"/>
      <c r="Q103" s="90"/>
      <c r="R103" s="90"/>
      <c r="S103" s="90"/>
    </row>
    <row r="104" spans="1:35" s="89" customFormat="1" ht="24.75" customHeight="1">
      <c r="A104" s="659"/>
      <c r="B104" s="442"/>
      <c r="C104" s="443"/>
      <c r="D104" s="444"/>
      <c r="E104" s="445"/>
      <c r="F104" s="446"/>
      <c r="G104" s="447"/>
      <c r="H104" s="445"/>
      <c r="I104" s="448"/>
      <c r="J104" s="449"/>
      <c r="K104" s="449"/>
      <c r="L104" s="645">
        <f t="shared" si="1"/>
        <v>0</v>
      </c>
      <c r="M104" s="614"/>
      <c r="N104" s="614"/>
      <c r="P104" s="90"/>
      <c r="Q104" s="90"/>
      <c r="R104" s="90"/>
      <c r="S104" s="90"/>
      <c r="AG104" s="90"/>
    </row>
    <row r="105" spans="1:35" s="89" customFormat="1" ht="24.75" customHeight="1">
      <c r="A105" s="659"/>
      <c r="B105" s="442"/>
      <c r="C105" s="443"/>
      <c r="D105" s="444"/>
      <c r="E105" s="445"/>
      <c r="F105" s="446"/>
      <c r="G105" s="447"/>
      <c r="H105" s="445"/>
      <c r="I105" s="448"/>
      <c r="J105" s="449"/>
      <c r="K105" s="449"/>
      <c r="L105" s="645">
        <f t="shared" si="1"/>
        <v>0</v>
      </c>
      <c r="M105" s="614"/>
      <c r="N105" s="614"/>
      <c r="P105" s="90"/>
      <c r="Q105" s="90"/>
      <c r="R105" s="90"/>
      <c r="S105" s="90"/>
      <c r="AG105" s="90"/>
    </row>
    <row r="106" spans="1:35" s="89" customFormat="1" ht="24.75" customHeight="1">
      <c r="A106" s="659"/>
      <c r="B106" s="442"/>
      <c r="C106" s="443"/>
      <c r="D106" s="444"/>
      <c r="E106" s="445"/>
      <c r="F106" s="446"/>
      <c r="G106" s="447"/>
      <c r="H106" s="445"/>
      <c r="I106" s="448"/>
      <c r="J106" s="449"/>
      <c r="K106" s="449"/>
      <c r="L106" s="645">
        <f t="shared" si="1"/>
        <v>0</v>
      </c>
      <c r="M106" s="614"/>
      <c r="N106" s="614"/>
      <c r="P106" s="90"/>
      <c r="Q106" s="90"/>
      <c r="R106" s="90"/>
      <c r="S106" s="90"/>
      <c r="T106" s="90"/>
      <c r="U106" s="90"/>
      <c r="V106" s="90"/>
      <c r="AG106" s="90"/>
      <c r="AH106" s="90"/>
      <c r="AI106" s="90"/>
    </row>
    <row r="107" spans="1:35" s="89" customFormat="1" ht="24.75" customHeight="1">
      <c r="A107" s="659"/>
      <c r="B107" s="442"/>
      <c r="C107" s="443"/>
      <c r="D107" s="444"/>
      <c r="E107" s="445"/>
      <c r="F107" s="446"/>
      <c r="G107" s="447"/>
      <c r="H107" s="445"/>
      <c r="I107" s="448"/>
      <c r="J107" s="449"/>
      <c r="K107" s="449"/>
      <c r="L107" s="645">
        <f t="shared" si="1"/>
        <v>0</v>
      </c>
      <c r="M107" s="614"/>
      <c r="N107" s="614"/>
      <c r="P107" s="90"/>
      <c r="Q107" s="90"/>
      <c r="R107" s="90"/>
      <c r="S107" s="90"/>
      <c r="T107" s="90"/>
      <c r="U107" s="90"/>
      <c r="V107" s="90"/>
      <c r="AG107" s="90"/>
      <c r="AH107" s="90"/>
      <c r="AI107" s="90"/>
    </row>
    <row r="108" spans="1:35" s="89" customFormat="1" ht="24.75" customHeight="1">
      <c r="A108" s="659"/>
      <c r="B108" s="442"/>
      <c r="C108" s="443"/>
      <c r="D108" s="444"/>
      <c r="E108" s="445"/>
      <c r="F108" s="446"/>
      <c r="G108" s="447"/>
      <c r="H108" s="445"/>
      <c r="I108" s="448"/>
      <c r="J108" s="449"/>
      <c r="K108" s="449"/>
      <c r="L108" s="645">
        <f t="shared" si="1"/>
        <v>0</v>
      </c>
      <c r="M108" s="614"/>
      <c r="N108" s="614"/>
      <c r="P108" s="90"/>
      <c r="Q108" s="90"/>
      <c r="R108" s="90"/>
      <c r="S108" s="90"/>
      <c r="T108" s="90"/>
      <c r="U108" s="90"/>
      <c r="V108" s="90"/>
      <c r="AG108" s="90"/>
      <c r="AH108" s="90"/>
      <c r="AI108" s="90"/>
    </row>
    <row r="109" spans="1:35" ht="24.75" customHeight="1">
      <c r="A109" s="658"/>
      <c r="B109" s="442"/>
      <c r="C109" s="443"/>
      <c r="D109" s="444"/>
      <c r="E109" s="445"/>
      <c r="F109" s="446"/>
      <c r="G109" s="447"/>
      <c r="H109" s="445"/>
      <c r="I109" s="448"/>
      <c r="J109" s="449"/>
      <c r="K109" s="449"/>
      <c r="L109" s="645">
        <f t="shared" si="1"/>
        <v>0</v>
      </c>
      <c r="M109" s="614"/>
      <c r="N109" s="614"/>
      <c r="Y109" s="89"/>
    </row>
    <row r="110" spans="1:35" ht="24.75" customHeight="1">
      <c r="A110" s="658"/>
      <c r="B110" s="442"/>
      <c r="C110" s="443"/>
      <c r="D110" s="444"/>
      <c r="E110" s="445"/>
      <c r="F110" s="446"/>
      <c r="G110" s="447"/>
      <c r="H110" s="445"/>
      <c r="I110" s="448"/>
      <c r="J110" s="449"/>
      <c r="K110" s="449"/>
      <c r="L110" s="645">
        <f t="shared" si="1"/>
        <v>0</v>
      </c>
      <c r="M110" s="614"/>
      <c r="N110" s="614"/>
      <c r="O110" s="91"/>
      <c r="Y110" s="89"/>
    </row>
    <row r="111" spans="1:35" ht="24.75" customHeight="1">
      <c r="A111" s="658"/>
      <c r="B111" s="442"/>
      <c r="C111" s="443"/>
      <c r="D111" s="444"/>
      <c r="E111" s="445"/>
      <c r="F111" s="446"/>
      <c r="G111" s="447"/>
      <c r="H111" s="445"/>
      <c r="I111" s="448"/>
      <c r="J111" s="449"/>
      <c r="K111" s="449"/>
      <c r="L111" s="645">
        <f t="shared" si="1"/>
        <v>0</v>
      </c>
      <c r="M111" s="614"/>
      <c r="N111" s="614"/>
    </row>
    <row r="112" spans="1:35" ht="24.75" customHeight="1">
      <c r="A112" s="658"/>
      <c r="B112" s="442"/>
      <c r="C112" s="443"/>
      <c r="D112" s="444"/>
      <c r="E112" s="445"/>
      <c r="F112" s="446"/>
      <c r="G112" s="447"/>
      <c r="H112" s="445"/>
      <c r="I112" s="448"/>
      <c r="J112" s="449"/>
      <c r="K112" s="449"/>
      <c r="L112" s="645">
        <f t="shared" si="1"/>
        <v>0</v>
      </c>
      <c r="M112" s="614"/>
      <c r="N112" s="614"/>
    </row>
    <row r="113" spans="1:35" ht="24.75" customHeight="1">
      <c r="A113" s="658"/>
      <c r="B113" s="442"/>
      <c r="C113" s="443"/>
      <c r="D113" s="444"/>
      <c r="E113" s="445"/>
      <c r="F113" s="446"/>
      <c r="G113" s="447"/>
      <c r="H113" s="445"/>
      <c r="I113" s="448"/>
      <c r="J113" s="449"/>
      <c r="K113" s="449"/>
      <c r="L113" s="645">
        <f t="shared" si="1"/>
        <v>0</v>
      </c>
      <c r="M113" s="614"/>
      <c r="N113" s="614"/>
    </row>
    <row r="114" spans="1:35" ht="24.75" customHeight="1">
      <c r="A114" s="658"/>
      <c r="B114" s="442"/>
      <c r="C114" s="443"/>
      <c r="D114" s="444"/>
      <c r="E114" s="445"/>
      <c r="F114" s="446"/>
      <c r="G114" s="447"/>
      <c r="H114" s="445"/>
      <c r="I114" s="448"/>
      <c r="J114" s="449"/>
      <c r="K114" s="449"/>
      <c r="L114" s="645">
        <f t="shared" si="1"/>
        <v>0</v>
      </c>
      <c r="M114" s="614"/>
      <c r="N114" s="614"/>
    </row>
    <row r="115" spans="1:35" ht="24.75" customHeight="1">
      <c r="A115" s="658"/>
      <c r="B115" s="442"/>
      <c r="C115" s="443"/>
      <c r="D115" s="444"/>
      <c r="E115" s="445"/>
      <c r="F115" s="446"/>
      <c r="G115" s="447"/>
      <c r="H115" s="445"/>
      <c r="I115" s="448"/>
      <c r="J115" s="449"/>
      <c r="K115" s="449"/>
      <c r="L115" s="645">
        <f t="shared" si="1"/>
        <v>0</v>
      </c>
      <c r="M115" s="614"/>
      <c r="N115" s="614"/>
    </row>
    <row r="116" spans="1:35" ht="24.75" customHeight="1">
      <c r="A116" s="658"/>
      <c r="B116" s="442"/>
      <c r="C116" s="443"/>
      <c r="D116" s="444"/>
      <c r="E116" s="445"/>
      <c r="F116" s="446"/>
      <c r="G116" s="447"/>
      <c r="H116" s="445"/>
      <c r="I116" s="448"/>
      <c r="J116" s="449"/>
      <c r="K116" s="449"/>
      <c r="L116" s="645">
        <f t="shared" si="1"/>
        <v>0</v>
      </c>
      <c r="M116" s="614"/>
      <c r="N116" s="614"/>
    </row>
    <row r="117" spans="1:35" ht="24.75" customHeight="1">
      <c r="A117" s="658"/>
      <c r="B117" s="442"/>
      <c r="C117" s="443"/>
      <c r="D117" s="444"/>
      <c r="E117" s="445"/>
      <c r="F117" s="446"/>
      <c r="G117" s="447"/>
      <c r="H117" s="445"/>
      <c r="I117" s="448"/>
      <c r="J117" s="449"/>
      <c r="K117" s="449"/>
      <c r="L117" s="645">
        <f t="shared" si="1"/>
        <v>0</v>
      </c>
      <c r="M117" s="614"/>
      <c r="N117" s="614"/>
      <c r="AG117" s="89"/>
    </row>
    <row r="118" spans="1:35" ht="24.75" customHeight="1">
      <c r="A118" s="658"/>
      <c r="B118" s="442"/>
      <c r="C118" s="443"/>
      <c r="D118" s="444"/>
      <c r="E118" s="445"/>
      <c r="F118" s="446"/>
      <c r="G118" s="447"/>
      <c r="H118" s="445"/>
      <c r="I118" s="448"/>
      <c r="J118" s="449"/>
      <c r="K118" s="449"/>
      <c r="L118" s="645">
        <f t="shared" si="1"/>
        <v>0</v>
      </c>
      <c r="M118" s="614"/>
      <c r="N118" s="614"/>
      <c r="AG118" s="89"/>
    </row>
    <row r="119" spans="1:35" ht="24.75" customHeight="1">
      <c r="A119" s="658"/>
      <c r="B119" s="442"/>
      <c r="C119" s="443"/>
      <c r="D119" s="444"/>
      <c r="E119" s="445"/>
      <c r="F119" s="446"/>
      <c r="G119" s="447"/>
      <c r="H119" s="445"/>
      <c r="I119" s="448"/>
      <c r="J119" s="449"/>
      <c r="K119" s="449"/>
      <c r="L119" s="645">
        <f t="shared" si="1"/>
        <v>0</v>
      </c>
      <c r="M119" s="614"/>
      <c r="N119" s="614"/>
      <c r="T119" s="89"/>
      <c r="U119" s="89"/>
      <c r="V119" s="89"/>
      <c r="AG119" s="89"/>
      <c r="AH119" s="89"/>
      <c r="AI119" s="89"/>
    </row>
    <row r="120" spans="1:35" ht="24.75" customHeight="1">
      <c r="A120" s="658"/>
      <c r="B120" s="442"/>
      <c r="C120" s="443"/>
      <c r="D120" s="444"/>
      <c r="E120" s="445"/>
      <c r="F120" s="446"/>
      <c r="G120" s="447"/>
      <c r="H120" s="445"/>
      <c r="I120" s="448"/>
      <c r="J120" s="449"/>
      <c r="K120" s="449"/>
      <c r="L120" s="645">
        <f t="shared" si="1"/>
        <v>0</v>
      </c>
      <c r="M120" s="614"/>
      <c r="N120" s="614"/>
      <c r="T120" s="89"/>
      <c r="U120" s="89"/>
      <c r="V120" s="89"/>
      <c r="AG120" s="89"/>
      <c r="AH120" s="89"/>
      <c r="AI120" s="89"/>
    </row>
    <row r="121" spans="1:35" ht="24.75" customHeight="1">
      <c r="A121" s="658"/>
      <c r="B121" s="442"/>
      <c r="C121" s="443"/>
      <c r="D121" s="444"/>
      <c r="E121" s="445"/>
      <c r="F121" s="446"/>
      <c r="G121" s="447"/>
      <c r="H121" s="445"/>
      <c r="I121" s="448"/>
      <c r="J121" s="449"/>
      <c r="K121" s="449"/>
      <c r="L121" s="645">
        <f t="shared" si="1"/>
        <v>0</v>
      </c>
      <c r="M121" s="614"/>
      <c r="N121" s="614"/>
      <c r="T121" s="89"/>
      <c r="U121" s="89"/>
      <c r="V121" s="89"/>
      <c r="AG121" s="89"/>
      <c r="AH121" s="89"/>
      <c r="AI121" s="89"/>
    </row>
    <row r="122" spans="1:35" s="89" customFormat="1" ht="24.75" customHeight="1">
      <c r="A122" s="659"/>
      <c r="B122" s="442"/>
      <c r="C122" s="443"/>
      <c r="D122" s="444"/>
      <c r="E122" s="445"/>
      <c r="F122" s="446"/>
      <c r="G122" s="447"/>
      <c r="H122" s="445"/>
      <c r="I122" s="448"/>
      <c r="J122" s="449"/>
      <c r="K122" s="449"/>
      <c r="L122" s="645">
        <f t="shared" si="1"/>
        <v>0</v>
      </c>
      <c r="M122" s="614"/>
      <c r="N122" s="614"/>
      <c r="P122" s="90"/>
      <c r="Q122" s="90"/>
      <c r="R122" s="90"/>
      <c r="S122" s="90"/>
      <c r="Y122" s="90"/>
    </row>
    <row r="123" spans="1:35" s="89" customFormat="1" ht="24.75" customHeight="1">
      <c r="A123" s="659"/>
      <c r="B123" s="442"/>
      <c r="C123" s="443"/>
      <c r="D123" s="444"/>
      <c r="E123" s="445"/>
      <c r="F123" s="446"/>
      <c r="G123" s="447"/>
      <c r="H123" s="445"/>
      <c r="I123" s="448"/>
      <c r="J123" s="449"/>
      <c r="K123" s="449"/>
      <c r="L123" s="645">
        <f t="shared" si="1"/>
        <v>0</v>
      </c>
      <c r="M123" s="614"/>
      <c r="N123" s="614"/>
      <c r="P123" s="90"/>
      <c r="Q123" s="90"/>
      <c r="R123" s="90"/>
      <c r="S123" s="90"/>
      <c r="Y123" s="90"/>
    </row>
    <row r="124" spans="1:35" s="89" customFormat="1" ht="24.75" customHeight="1">
      <c r="A124" s="659"/>
      <c r="B124" s="442"/>
      <c r="C124" s="443"/>
      <c r="D124" s="444"/>
      <c r="E124" s="445"/>
      <c r="F124" s="446"/>
      <c r="G124" s="447"/>
      <c r="H124" s="445"/>
      <c r="I124" s="448"/>
      <c r="J124" s="449"/>
      <c r="K124" s="449"/>
      <c r="L124" s="645">
        <f t="shared" si="1"/>
        <v>0</v>
      </c>
      <c r="M124" s="614"/>
      <c r="N124" s="614"/>
      <c r="P124" s="90"/>
      <c r="Q124" s="90"/>
      <c r="R124" s="90"/>
      <c r="S124" s="90"/>
    </row>
    <row r="125" spans="1:35" s="89" customFormat="1" ht="24.75" customHeight="1">
      <c r="A125" s="659"/>
      <c r="B125" s="442"/>
      <c r="C125" s="443"/>
      <c r="D125" s="444"/>
      <c r="E125" s="445"/>
      <c r="F125" s="446"/>
      <c r="G125" s="447"/>
      <c r="H125" s="445"/>
      <c r="I125" s="448"/>
      <c r="J125" s="449"/>
      <c r="K125" s="449"/>
      <c r="L125" s="645">
        <f t="shared" si="1"/>
        <v>0</v>
      </c>
      <c r="M125" s="614"/>
      <c r="N125" s="614"/>
      <c r="P125" s="90"/>
      <c r="Q125" s="90"/>
      <c r="R125" s="90"/>
      <c r="S125" s="90"/>
    </row>
    <row r="126" spans="1:35" s="89" customFormat="1" ht="24.75" customHeight="1">
      <c r="A126" s="659"/>
      <c r="B126" s="442"/>
      <c r="C126" s="443"/>
      <c r="D126" s="444"/>
      <c r="E126" s="445"/>
      <c r="F126" s="446"/>
      <c r="G126" s="447"/>
      <c r="H126" s="445"/>
      <c r="I126" s="448"/>
      <c r="J126" s="449"/>
      <c r="K126" s="449"/>
      <c r="L126" s="645">
        <f t="shared" si="1"/>
        <v>0</v>
      </c>
      <c r="M126" s="614"/>
      <c r="N126" s="614"/>
      <c r="P126" s="90"/>
      <c r="Q126" s="90"/>
      <c r="R126" s="90"/>
      <c r="S126" s="90"/>
    </row>
    <row r="127" spans="1:35" s="89" customFormat="1" ht="24.75" customHeight="1">
      <c r="A127" s="659"/>
      <c r="B127" s="442"/>
      <c r="C127" s="443"/>
      <c r="D127" s="444"/>
      <c r="E127" s="445"/>
      <c r="F127" s="446"/>
      <c r="G127" s="447"/>
      <c r="H127" s="445"/>
      <c r="I127" s="448"/>
      <c r="J127" s="449"/>
      <c r="K127" s="449"/>
      <c r="L127" s="645">
        <f t="shared" si="1"/>
        <v>0</v>
      </c>
      <c r="M127" s="614"/>
      <c r="N127" s="614"/>
      <c r="P127" s="90"/>
      <c r="Q127" s="90"/>
      <c r="R127" s="90"/>
      <c r="S127" s="90"/>
    </row>
    <row r="128" spans="1:35" s="89" customFormat="1" ht="24.75" customHeight="1">
      <c r="A128" s="659"/>
      <c r="B128" s="442"/>
      <c r="C128" s="443"/>
      <c r="D128" s="444"/>
      <c r="E128" s="445"/>
      <c r="F128" s="446"/>
      <c r="G128" s="447"/>
      <c r="H128" s="445"/>
      <c r="I128" s="448"/>
      <c r="J128" s="449"/>
      <c r="K128" s="449"/>
      <c r="L128" s="645">
        <f t="shared" si="1"/>
        <v>0</v>
      </c>
      <c r="M128" s="614"/>
      <c r="N128" s="614"/>
      <c r="P128" s="90"/>
      <c r="Q128" s="90"/>
      <c r="R128" s="90"/>
      <c r="S128" s="90"/>
    </row>
    <row r="129" spans="1:35" s="89" customFormat="1" ht="24.75" customHeight="1">
      <c r="A129" s="659"/>
      <c r="B129" s="442"/>
      <c r="C129" s="443"/>
      <c r="D129" s="444"/>
      <c r="E129" s="445"/>
      <c r="F129" s="446"/>
      <c r="G129" s="447"/>
      <c r="H129" s="445"/>
      <c r="I129" s="448"/>
      <c r="J129" s="449"/>
      <c r="K129" s="449"/>
      <c r="L129" s="645">
        <f t="shared" si="1"/>
        <v>0</v>
      </c>
      <c r="M129" s="614"/>
      <c r="N129" s="614"/>
      <c r="P129" s="90"/>
      <c r="Q129" s="90"/>
      <c r="R129" s="90"/>
      <c r="S129" s="90"/>
    </row>
    <row r="130" spans="1:35" s="89" customFormat="1" ht="24.75" customHeight="1">
      <c r="A130" s="659"/>
      <c r="B130" s="442"/>
      <c r="C130" s="443"/>
      <c r="D130" s="444"/>
      <c r="E130" s="445"/>
      <c r="F130" s="446"/>
      <c r="G130" s="447"/>
      <c r="H130" s="445"/>
      <c r="I130" s="448"/>
      <c r="J130" s="449"/>
      <c r="K130" s="449"/>
      <c r="L130" s="645">
        <f t="shared" si="1"/>
        <v>0</v>
      </c>
      <c r="M130" s="614"/>
      <c r="N130" s="614"/>
      <c r="P130" s="90"/>
      <c r="Q130" s="90"/>
      <c r="R130" s="90"/>
      <c r="S130" s="90"/>
    </row>
    <row r="131" spans="1:35" s="89" customFormat="1" ht="24.75" customHeight="1">
      <c r="A131" s="659"/>
      <c r="B131" s="442"/>
      <c r="C131" s="443"/>
      <c r="D131" s="444"/>
      <c r="E131" s="445"/>
      <c r="F131" s="446"/>
      <c r="G131" s="447"/>
      <c r="H131" s="445"/>
      <c r="I131" s="448"/>
      <c r="J131" s="449"/>
      <c r="K131" s="449"/>
      <c r="L131" s="645">
        <f t="shared" si="1"/>
        <v>0</v>
      </c>
      <c r="M131" s="614"/>
      <c r="N131" s="614"/>
      <c r="P131" s="90"/>
      <c r="Q131" s="90"/>
      <c r="R131" s="90"/>
      <c r="S131" s="90"/>
    </row>
    <row r="132" spans="1:35" s="89" customFormat="1" ht="24.75" customHeight="1">
      <c r="A132" s="659"/>
      <c r="B132" s="442"/>
      <c r="C132" s="443"/>
      <c r="D132" s="444"/>
      <c r="E132" s="445"/>
      <c r="F132" s="446"/>
      <c r="G132" s="447"/>
      <c r="H132" s="445"/>
      <c r="I132" s="448"/>
      <c r="J132" s="449"/>
      <c r="K132" s="449"/>
      <c r="L132" s="645">
        <f t="shared" ref="L132:L195" si="2">IF(OR(E132="通帳預入 ",E132="通帳払出額",E132="現金戻入 "),L131+0,L131-K132+J132)</f>
        <v>0</v>
      </c>
      <c r="M132" s="614"/>
      <c r="N132" s="614"/>
      <c r="P132" s="90"/>
      <c r="Q132" s="90"/>
      <c r="R132" s="90"/>
      <c r="S132" s="90"/>
    </row>
    <row r="133" spans="1:35" s="89" customFormat="1" ht="24.75" customHeight="1">
      <c r="A133" s="659"/>
      <c r="B133" s="442"/>
      <c r="C133" s="443"/>
      <c r="D133" s="444"/>
      <c r="E133" s="445"/>
      <c r="F133" s="446"/>
      <c r="G133" s="447"/>
      <c r="H133" s="445"/>
      <c r="I133" s="448"/>
      <c r="J133" s="449"/>
      <c r="K133" s="449"/>
      <c r="L133" s="645">
        <f t="shared" si="2"/>
        <v>0</v>
      </c>
      <c r="M133" s="614"/>
      <c r="N133" s="614"/>
      <c r="P133" s="90"/>
      <c r="Q133" s="90"/>
      <c r="R133" s="90"/>
      <c r="S133" s="90"/>
    </row>
    <row r="134" spans="1:35" s="89" customFormat="1" ht="24.75" customHeight="1">
      <c r="A134" s="659"/>
      <c r="B134" s="442"/>
      <c r="C134" s="443"/>
      <c r="D134" s="444"/>
      <c r="E134" s="445"/>
      <c r="F134" s="446"/>
      <c r="G134" s="447"/>
      <c r="H134" s="445"/>
      <c r="I134" s="448"/>
      <c r="J134" s="449"/>
      <c r="K134" s="449"/>
      <c r="L134" s="645">
        <f t="shared" si="2"/>
        <v>0</v>
      </c>
      <c r="M134" s="614"/>
      <c r="N134" s="614"/>
      <c r="P134" s="90"/>
      <c r="Q134" s="90"/>
      <c r="R134" s="90"/>
      <c r="S134" s="90"/>
    </row>
    <row r="135" spans="1:35" s="89" customFormat="1" ht="24.75" customHeight="1">
      <c r="A135" s="659"/>
      <c r="B135" s="442"/>
      <c r="C135" s="443"/>
      <c r="D135" s="444"/>
      <c r="E135" s="445"/>
      <c r="F135" s="446"/>
      <c r="G135" s="447"/>
      <c r="H135" s="445"/>
      <c r="I135" s="448"/>
      <c r="J135" s="449"/>
      <c r="K135" s="449"/>
      <c r="L135" s="645">
        <f t="shared" si="2"/>
        <v>0</v>
      </c>
      <c r="M135" s="614"/>
      <c r="N135" s="614"/>
      <c r="P135" s="90"/>
      <c r="Q135" s="90"/>
      <c r="R135" s="90"/>
      <c r="S135" s="90"/>
    </row>
    <row r="136" spans="1:35" s="89" customFormat="1" ht="24.75" customHeight="1">
      <c r="A136" s="659"/>
      <c r="B136" s="442"/>
      <c r="C136" s="443"/>
      <c r="D136" s="444"/>
      <c r="E136" s="445"/>
      <c r="F136" s="446"/>
      <c r="G136" s="447"/>
      <c r="H136" s="445"/>
      <c r="I136" s="448"/>
      <c r="J136" s="449"/>
      <c r="K136" s="449"/>
      <c r="L136" s="645">
        <f t="shared" si="2"/>
        <v>0</v>
      </c>
      <c r="M136" s="614"/>
      <c r="N136" s="614"/>
      <c r="P136" s="90"/>
      <c r="Q136" s="90"/>
      <c r="R136" s="90"/>
      <c r="S136" s="90"/>
    </row>
    <row r="137" spans="1:35" s="89" customFormat="1" ht="24.75" customHeight="1">
      <c r="A137" s="659"/>
      <c r="B137" s="442"/>
      <c r="C137" s="443"/>
      <c r="D137" s="444"/>
      <c r="E137" s="445"/>
      <c r="F137" s="446"/>
      <c r="G137" s="447"/>
      <c r="H137" s="445"/>
      <c r="I137" s="448"/>
      <c r="J137" s="449"/>
      <c r="K137" s="449"/>
      <c r="L137" s="645">
        <f t="shared" si="2"/>
        <v>0</v>
      </c>
      <c r="M137" s="614"/>
      <c r="N137" s="614"/>
      <c r="P137" s="90"/>
      <c r="Q137" s="90"/>
      <c r="R137" s="90"/>
      <c r="S137" s="90"/>
    </row>
    <row r="138" spans="1:35" s="89" customFormat="1" ht="24.75" customHeight="1">
      <c r="A138" s="659"/>
      <c r="B138" s="442"/>
      <c r="C138" s="443"/>
      <c r="D138" s="444"/>
      <c r="E138" s="445"/>
      <c r="F138" s="446"/>
      <c r="G138" s="447"/>
      <c r="H138" s="445"/>
      <c r="I138" s="448"/>
      <c r="J138" s="449"/>
      <c r="K138" s="449"/>
      <c r="L138" s="645">
        <f t="shared" si="2"/>
        <v>0</v>
      </c>
      <c r="M138" s="614"/>
      <c r="N138" s="614"/>
      <c r="P138" s="90"/>
      <c r="Q138" s="90"/>
      <c r="R138" s="90"/>
      <c r="S138" s="90"/>
    </row>
    <row r="139" spans="1:35" s="89" customFormat="1" ht="24.75" customHeight="1">
      <c r="A139" s="659"/>
      <c r="B139" s="442"/>
      <c r="C139" s="443"/>
      <c r="D139" s="444"/>
      <c r="E139" s="445"/>
      <c r="F139" s="446"/>
      <c r="G139" s="447"/>
      <c r="H139" s="445"/>
      <c r="I139" s="448"/>
      <c r="J139" s="449"/>
      <c r="K139" s="449"/>
      <c r="L139" s="645">
        <f t="shared" si="2"/>
        <v>0</v>
      </c>
      <c r="M139" s="614"/>
      <c r="N139" s="614"/>
      <c r="P139" s="90"/>
      <c r="Q139" s="90"/>
      <c r="R139" s="90"/>
      <c r="S139" s="90"/>
    </row>
    <row r="140" spans="1:35" s="89" customFormat="1" ht="24.75" customHeight="1">
      <c r="A140" s="659"/>
      <c r="B140" s="442"/>
      <c r="C140" s="443"/>
      <c r="D140" s="444"/>
      <c r="E140" s="445"/>
      <c r="F140" s="446"/>
      <c r="G140" s="447"/>
      <c r="H140" s="445"/>
      <c r="I140" s="448"/>
      <c r="J140" s="449"/>
      <c r="K140" s="449"/>
      <c r="L140" s="645">
        <f t="shared" si="2"/>
        <v>0</v>
      </c>
      <c r="M140" s="614"/>
      <c r="N140" s="614"/>
      <c r="P140" s="90"/>
      <c r="Q140" s="90"/>
      <c r="R140" s="90"/>
      <c r="S140" s="90"/>
      <c r="AG140" s="90"/>
    </row>
    <row r="141" spans="1:35" s="89" customFormat="1" ht="24.75" customHeight="1">
      <c r="A141" s="659"/>
      <c r="B141" s="442"/>
      <c r="C141" s="443"/>
      <c r="D141" s="444"/>
      <c r="E141" s="445"/>
      <c r="F141" s="446"/>
      <c r="G141" s="447"/>
      <c r="H141" s="445"/>
      <c r="I141" s="448"/>
      <c r="J141" s="449"/>
      <c r="K141" s="449"/>
      <c r="L141" s="645">
        <f t="shared" si="2"/>
        <v>0</v>
      </c>
      <c r="M141" s="614"/>
      <c r="N141" s="614"/>
      <c r="P141" s="90"/>
      <c r="Q141" s="90"/>
      <c r="R141" s="90"/>
      <c r="S141" s="90"/>
      <c r="AG141" s="90"/>
    </row>
    <row r="142" spans="1:35" s="89" customFormat="1" ht="24.75" customHeight="1">
      <c r="A142" s="659"/>
      <c r="B142" s="442"/>
      <c r="C142" s="443"/>
      <c r="D142" s="444"/>
      <c r="E142" s="445"/>
      <c r="F142" s="446"/>
      <c r="G142" s="447"/>
      <c r="H142" s="445"/>
      <c r="I142" s="448"/>
      <c r="J142" s="449"/>
      <c r="K142" s="449"/>
      <c r="L142" s="645">
        <f t="shared" si="2"/>
        <v>0</v>
      </c>
      <c r="M142" s="614"/>
      <c r="N142" s="614"/>
      <c r="P142" s="90"/>
      <c r="Q142" s="90"/>
      <c r="R142" s="90"/>
      <c r="S142" s="90"/>
      <c r="T142" s="90"/>
      <c r="U142" s="90"/>
      <c r="V142" s="90"/>
      <c r="AG142" s="90"/>
      <c r="AH142" s="90"/>
      <c r="AI142" s="90"/>
    </row>
    <row r="143" spans="1:35" s="89" customFormat="1" ht="24.75" customHeight="1">
      <c r="A143" s="659"/>
      <c r="B143" s="442"/>
      <c r="C143" s="443"/>
      <c r="D143" s="444"/>
      <c r="E143" s="445"/>
      <c r="F143" s="446"/>
      <c r="G143" s="447"/>
      <c r="H143" s="445"/>
      <c r="I143" s="448"/>
      <c r="J143" s="449"/>
      <c r="K143" s="449"/>
      <c r="L143" s="645">
        <f t="shared" si="2"/>
        <v>0</v>
      </c>
      <c r="M143" s="614"/>
      <c r="N143" s="614"/>
      <c r="P143" s="90"/>
      <c r="Q143" s="90"/>
      <c r="R143" s="90"/>
      <c r="S143" s="90"/>
      <c r="T143" s="90"/>
      <c r="U143" s="90"/>
      <c r="V143" s="90"/>
      <c r="AG143" s="90"/>
      <c r="AH143" s="90"/>
      <c r="AI143" s="90"/>
    </row>
    <row r="144" spans="1:35" s="89" customFormat="1" ht="24.75" customHeight="1">
      <c r="A144" s="659"/>
      <c r="B144" s="442"/>
      <c r="C144" s="443"/>
      <c r="D144" s="444"/>
      <c r="E144" s="445"/>
      <c r="F144" s="446"/>
      <c r="G144" s="447"/>
      <c r="H144" s="445"/>
      <c r="I144" s="448"/>
      <c r="J144" s="449"/>
      <c r="K144" s="449"/>
      <c r="L144" s="645">
        <f t="shared" si="2"/>
        <v>0</v>
      </c>
      <c r="M144" s="614"/>
      <c r="N144" s="614"/>
      <c r="P144" s="90"/>
      <c r="Q144" s="90"/>
      <c r="R144" s="90"/>
      <c r="S144" s="90"/>
      <c r="T144" s="90"/>
      <c r="U144" s="90"/>
      <c r="V144" s="90"/>
      <c r="AG144" s="90"/>
      <c r="AH144" s="90"/>
      <c r="AI144" s="90"/>
    </row>
    <row r="145" spans="1:35" ht="24.75" customHeight="1">
      <c r="A145" s="658"/>
      <c r="B145" s="442"/>
      <c r="C145" s="443"/>
      <c r="D145" s="444"/>
      <c r="E145" s="445"/>
      <c r="F145" s="446"/>
      <c r="G145" s="447"/>
      <c r="H145" s="445"/>
      <c r="I145" s="448"/>
      <c r="J145" s="449"/>
      <c r="K145" s="449"/>
      <c r="L145" s="645">
        <f t="shared" si="2"/>
        <v>0</v>
      </c>
      <c r="M145" s="614"/>
      <c r="N145" s="614"/>
      <c r="Y145" s="89"/>
    </row>
    <row r="146" spans="1:35" ht="24.75" customHeight="1">
      <c r="A146" s="658"/>
      <c r="B146" s="442"/>
      <c r="C146" s="443"/>
      <c r="D146" s="444"/>
      <c r="E146" s="445"/>
      <c r="F146" s="446"/>
      <c r="G146" s="447"/>
      <c r="H146" s="445"/>
      <c r="I146" s="448"/>
      <c r="J146" s="449"/>
      <c r="K146" s="449"/>
      <c r="L146" s="645">
        <f t="shared" si="2"/>
        <v>0</v>
      </c>
      <c r="M146" s="614"/>
      <c r="N146" s="614"/>
      <c r="O146" s="91"/>
      <c r="Y146" s="89"/>
    </row>
    <row r="147" spans="1:35" ht="24.75" customHeight="1">
      <c r="A147" s="658"/>
      <c r="B147" s="442"/>
      <c r="C147" s="443"/>
      <c r="D147" s="444"/>
      <c r="E147" s="445"/>
      <c r="F147" s="446"/>
      <c r="G147" s="447"/>
      <c r="H147" s="445"/>
      <c r="I147" s="448"/>
      <c r="J147" s="449"/>
      <c r="K147" s="449"/>
      <c r="L147" s="645">
        <f t="shared" si="2"/>
        <v>0</v>
      </c>
      <c r="M147" s="614"/>
      <c r="N147" s="614"/>
    </row>
    <row r="148" spans="1:35" ht="24.75" customHeight="1">
      <c r="A148" s="658"/>
      <c r="B148" s="442"/>
      <c r="C148" s="443"/>
      <c r="D148" s="444"/>
      <c r="E148" s="445"/>
      <c r="F148" s="446"/>
      <c r="G148" s="447"/>
      <c r="H148" s="445"/>
      <c r="I148" s="448"/>
      <c r="J148" s="449"/>
      <c r="K148" s="449"/>
      <c r="L148" s="645">
        <f t="shared" si="2"/>
        <v>0</v>
      </c>
      <c r="M148" s="614"/>
      <c r="N148" s="614"/>
    </row>
    <row r="149" spans="1:35" ht="24.75" customHeight="1">
      <c r="A149" s="658"/>
      <c r="B149" s="442"/>
      <c r="C149" s="443"/>
      <c r="D149" s="444"/>
      <c r="E149" s="445"/>
      <c r="F149" s="446"/>
      <c r="G149" s="447"/>
      <c r="H149" s="445"/>
      <c r="I149" s="448"/>
      <c r="J149" s="449"/>
      <c r="K149" s="449"/>
      <c r="L149" s="645">
        <f t="shared" si="2"/>
        <v>0</v>
      </c>
      <c r="M149" s="614"/>
      <c r="N149" s="614"/>
    </row>
    <row r="150" spans="1:35" ht="24.75" customHeight="1">
      <c r="A150" s="658"/>
      <c r="B150" s="442"/>
      <c r="C150" s="443"/>
      <c r="D150" s="444"/>
      <c r="E150" s="445"/>
      <c r="F150" s="446"/>
      <c r="G150" s="447"/>
      <c r="H150" s="445"/>
      <c r="I150" s="448"/>
      <c r="J150" s="449"/>
      <c r="K150" s="449"/>
      <c r="L150" s="645">
        <f t="shared" si="2"/>
        <v>0</v>
      </c>
      <c r="M150" s="614"/>
      <c r="N150" s="614"/>
    </row>
    <row r="151" spans="1:35" ht="24.75" customHeight="1">
      <c r="A151" s="658"/>
      <c r="B151" s="442"/>
      <c r="C151" s="443"/>
      <c r="D151" s="444"/>
      <c r="E151" s="445"/>
      <c r="F151" s="446"/>
      <c r="G151" s="447"/>
      <c r="H151" s="445"/>
      <c r="I151" s="448"/>
      <c r="J151" s="449"/>
      <c r="K151" s="449"/>
      <c r="L151" s="645">
        <f t="shared" si="2"/>
        <v>0</v>
      </c>
      <c r="M151" s="614"/>
      <c r="N151" s="614"/>
    </row>
    <row r="152" spans="1:35" ht="24.75" customHeight="1">
      <c r="A152" s="658"/>
      <c r="B152" s="442"/>
      <c r="C152" s="443"/>
      <c r="D152" s="444"/>
      <c r="E152" s="445"/>
      <c r="F152" s="446"/>
      <c r="G152" s="447"/>
      <c r="H152" s="445"/>
      <c r="I152" s="448"/>
      <c r="J152" s="449"/>
      <c r="K152" s="449"/>
      <c r="L152" s="645">
        <f t="shared" si="2"/>
        <v>0</v>
      </c>
      <c r="M152" s="614"/>
      <c r="N152" s="614"/>
    </row>
    <row r="153" spans="1:35" ht="24.75" customHeight="1">
      <c r="A153" s="658"/>
      <c r="B153" s="442"/>
      <c r="C153" s="443"/>
      <c r="D153" s="444"/>
      <c r="E153" s="445"/>
      <c r="F153" s="446"/>
      <c r="G153" s="447"/>
      <c r="H153" s="445"/>
      <c r="I153" s="448"/>
      <c r="J153" s="449"/>
      <c r="K153" s="449"/>
      <c r="L153" s="645">
        <f t="shared" si="2"/>
        <v>0</v>
      </c>
      <c r="M153" s="614"/>
      <c r="N153" s="614"/>
      <c r="AG153" s="89"/>
    </row>
    <row r="154" spans="1:35" ht="24.75" customHeight="1">
      <c r="A154" s="658"/>
      <c r="B154" s="442"/>
      <c r="C154" s="443"/>
      <c r="D154" s="444"/>
      <c r="E154" s="445"/>
      <c r="F154" s="446"/>
      <c r="G154" s="447"/>
      <c r="H154" s="445"/>
      <c r="I154" s="448"/>
      <c r="J154" s="449"/>
      <c r="K154" s="449"/>
      <c r="L154" s="645">
        <f t="shared" si="2"/>
        <v>0</v>
      </c>
      <c r="M154" s="614"/>
      <c r="N154" s="614"/>
      <c r="AG154" s="89"/>
    </row>
    <row r="155" spans="1:35" ht="24.75" customHeight="1">
      <c r="A155" s="658"/>
      <c r="B155" s="442"/>
      <c r="C155" s="443"/>
      <c r="D155" s="444"/>
      <c r="E155" s="445"/>
      <c r="F155" s="446"/>
      <c r="G155" s="447"/>
      <c r="H155" s="445"/>
      <c r="I155" s="448"/>
      <c r="J155" s="449"/>
      <c r="K155" s="449"/>
      <c r="L155" s="645">
        <f t="shared" si="2"/>
        <v>0</v>
      </c>
      <c r="M155" s="614"/>
      <c r="N155" s="614"/>
      <c r="T155" s="89"/>
      <c r="U155" s="89"/>
      <c r="V155" s="89"/>
      <c r="AG155" s="89"/>
      <c r="AH155" s="89"/>
      <c r="AI155" s="89"/>
    </row>
    <row r="156" spans="1:35" ht="24.75" customHeight="1">
      <c r="A156" s="658"/>
      <c r="B156" s="442"/>
      <c r="C156" s="443"/>
      <c r="D156" s="444"/>
      <c r="E156" s="445"/>
      <c r="F156" s="446"/>
      <c r="G156" s="447"/>
      <c r="H156" s="445"/>
      <c r="I156" s="448"/>
      <c r="J156" s="449"/>
      <c r="K156" s="449"/>
      <c r="L156" s="645">
        <f t="shared" si="2"/>
        <v>0</v>
      </c>
      <c r="M156" s="614"/>
      <c r="N156" s="614"/>
      <c r="T156" s="89"/>
      <c r="U156" s="89"/>
      <c r="V156" s="89"/>
      <c r="AG156" s="89"/>
      <c r="AH156" s="89"/>
      <c r="AI156" s="89"/>
    </row>
    <row r="157" spans="1:35" ht="24.75" customHeight="1">
      <c r="A157" s="658"/>
      <c r="B157" s="442"/>
      <c r="C157" s="443"/>
      <c r="D157" s="444"/>
      <c r="E157" s="445"/>
      <c r="F157" s="446"/>
      <c r="G157" s="447"/>
      <c r="H157" s="445"/>
      <c r="I157" s="448"/>
      <c r="J157" s="449"/>
      <c r="K157" s="449"/>
      <c r="L157" s="645">
        <f t="shared" si="2"/>
        <v>0</v>
      </c>
      <c r="M157" s="614"/>
      <c r="N157" s="614"/>
      <c r="T157" s="89"/>
      <c r="U157" s="89"/>
      <c r="V157" s="89"/>
      <c r="AG157" s="89"/>
      <c r="AH157" s="89"/>
      <c r="AI157" s="89"/>
    </row>
    <row r="158" spans="1:35" s="89" customFormat="1" ht="24.75" customHeight="1">
      <c r="A158" s="659"/>
      <c r="B158" s="442"/>
      <c r="C158" s="443"/>
      <c r="D158" s="444"/>
      <c r="E158" s="445"/>
      <c r="F158" s="446"/>
      <c r="G158" s="447"/>
      <c r="H158" s="445"/>
      <c r="I158" s="448"/>
      <c r="J158" s="449"/>
      <c r="K158" s="449"/>
      <c r="L158" s="645">
        <f t="shared" si="2"/>
        <v>0</v>
      </c>
      <c r="M158" s="614"/>
      <c r="N158" s="614"/>
      <c r="P158" s="90"/>
      <c r="Q158" s="90"/>
      <c r="R158" s="90"/>
      <c r="S158" s="90"/>
      <c r="Y158" s="90"/>
    </row>
    <row r="159" spans="1:35" s="89" customFormat="1" ht="24.75" customHeight="1">
      <c r="A159" s="659"/>
      <c r="B159" s="442"/>
      <c r="C159" s="443"/>
      <c r="D159" s="444"/>
      <c r="E159" s="445"/>
      <c r="F159" s="446"/>
      <c r="G159" s="447"/>
      <c r="H159" s="445"/>
      <c r="I159" s="448"/>
      <c r="J159" s="449"/>
      <c r="K159" s="449"/>
      <c r="L159" s="645">
        <f t="shared" si="2"/>
        <v>0</v>
      </c>
      <c r="M159" s="614"/>
      <c r="N159" s="614"/>
      <c r="P159" s="90"/>
      <c r="Q159" s="90"/>
      <c r="R159" s="90"/>
      <c r="S159" s="90"/>
      <c r="Y159" s="90"/>
    </row>
    <row r="160" spans="1:35" s="89" customFormat="1" ht="24.75" customHeight="1">
      <c r="A160" s="659"/>
      <c r="B160" s="442"/>
      <c r="C160" s="443"/>
      <c r="D160" s="444"/>
      <c r="E160" s="445"/>
      <c r="F160" s="446"/>
      <c r="G160" s="447"/>
      <c r="H160" s="445"/>
      <c r="I160" s="448"/>
      <c r="J160" s="449"/>
      <c r="K160" s="449"/>
      <c r="L160" s="645">
        <f t="shared" si="2"/>
        <v>0</v>
      </c>
      <c r="M160" s="614"/>
      <c r="N160" s="614"/>
      <c r="P160" s="90"/>
      <c r="Q160" s="90"/>
      <c r="R160" s="90"/>
      <c r="S160" s="90"/>
    </row>
    <row r="161" spans="1:33" s="89" customFormat="1" ht="24.75" customHeight="1">
      <c r="A161" s="659"/>
      <c r="B161" s="442"/>
      <c r="C161" s="443"/>
      <c r="D161" s="444"/>
      <c r="E161" s="445"/>
      <c r="F161" s="446"/>
      <c r="G161" s="447"/>
      <c r="H161" s="445"/>
      <c r="I161" s="448"/>
      <c r="J161" s="449"/>
      <c r="K161" s="449"/>
      <c r="L161" s="645">
        <f t="shared" si="2"/>
        <v>0</v>
      </c>
      <c r="M161" s="614"/>
      <c r="N161" s="614"/>
      <c r="P161" s="90"/>
      <c r="Q161" s="90"/>
      <c r="R161" s="90"/>
      <c r="S161" s="90"/>
    </row>
    <row r="162" spans="1:33" s="89" customFormat="1" ht="24.75" customHeight="1">
      <c r="A162" s="659"/>
      <c r="B162" s="442"/>
      <c r="C162" s="443"/>
      <c r="D162" s="444"/>
      <c r="E162" s="445"/>
      <c r="F162" s="446"/>
      <c r="G162" s="447"/>
      <c r="H162" s="445"/>
      <c r="I162" s="448"/>
      <c r="J162" s="449"/>
      <c r="K162" s="449"/>
      <c r="L162" s="645">
        <f t="shared" si="2"/>
        <v>0</v>
      </c>
      <c r="M162" s="614"/>
      <c r="N162" s="614"/>
      <c r="P162" s="90"/>
      <c r="Q162" s="90"/>
      <c r="R162" s="90"/>
      <c r="S162" s="90"/>
    </row>
    <row r="163" spans="1:33" s="89" customFormat="1" ht="24.75" customHeight="1">
      <c r="A163" s="659"/>
      <c r="B163" s="442"/>
      <c r="C163" s="443"/>
      <c r="D163" s="444"/>
      <c r="E163" s="445"/>
      <c r="F163" s="446"/>
      <c r="G163" s="447"/>
      <c r="H163" s="445"/>
      <c r="I163" s="448"/>
      <c r="J163" s="449"/>
      <c r="K163" s="449"/>
      <c r="L163" s="645">
        <f t="shared" si="2"/>
        <v>0</v>
      </c>
      <c r="M163" s="614"/>
      <c r="N163" s="614"/>
      <c r="P163" s="90"/>
      <c r="Q163" s="90"/>
      <c r="R163" s="90"/>
      <c r="S163" s="90"/>
    </row>
    <row r="164" spans="1:33" s="89" customFormat="1" ht="24.75" customHeight="1">
      <c r="A164" s="659"/>
      <c r="B164" s="442"/>
      <c r="C164" s="443"/>
      <c r="D164" s="444"/>
      <c r="E164" s="445"/>
      <c r="F164" s="446"/>
      <c r="G164" s="447"/>
      <c r="H164" s="445"/>
      <c r="I164" s="448"/>
      <c r="J164" s="449"/>
      <c r="K164" s="449"/>
      <c r="L164" s="645">
        <f t="shared" si="2"/>
        <v>0</v>
      </c>
      <c r="M164" s="614"/>
      <c r="N164" s="614"/>
      <c r="P164" s="90"/>
      <c r="Q164" s="90"/>
      <c r="R164" s="90"/>
      <c r="S164" s="90"/>
    </row>
    <row r="165" spans="1:33" s="89" customFormat="1" ht="24.75" customHeight="1">
      <c r="A165" s="659"/>
      <c r="B165" s="442"/>
      <c r="C165" s="443"/>
      <c r="D165" s="444"/>
      <c r="E165" s="445"/>
      <c r="F165" s="446"/>
      <c r="G165" s="447"/>
      <c r="H165" s="445"/>
      <c r="I165" s="448"/>
      <c r="J165" s="449"/>
      <c r="K165" s="449"/>
      <c r="L165" s="645">
        <f t="shared" si="2"/>
        <v>0</v>
      </c>
      <c r="M165" s="614"/>
      <c r="N165" s="614"/>
      <c r="P165" s="90"/>
      <c r="Q165" s="90"/>
      <c r="R165" s="90"/>
      <c r="S165" s="90"/>
    </row>
    <row r="166" spans="1:33" s="89" customFormat="1" ht="24.75" customHeight="1">
      <c r="A166" s="659"/>
      <c r="B166" s="442"/>
      <c r="C166" s="443"/>
      <c r="D166" s="444"/>
      <c r="E166" s="445"/>
      <c r="F166" s="446"/>
      <c r="G166" s="447"/>
      <c r="H166" s="445"/>
      <c r="I166" s="448"/>
      <c r="J166" s="449"/>
      <c r="K166" s="449"/>
      <c r="L166" s="645">
        <f t="shared" si="2"/>
        <v>0</v>
      </c>
      <c r="M166" s="614"/>
      <c r="N166" s="614"/>
      <c r="P166" s="90"/>
      <c r="Q166" s="90"/>
      <c r="R166" s="90"/>
      <c r="S166" s="90"/>
    </row>
    <row r="167" spans="1:33" s="89" customFormat="1" ht="24.75" customHeight="1">
      <c r="A167" s="659"/>
      <c r="B167" s="442"/>
      <c r="C167" s="443"/>
      <c r="D167" s="444"/>
      <c r="E167" s="445"/>
      <c r="F167" s="446"/>
      <c r="G167" s="447"/>
      <c r="H167" s="445"/>
      <c r="I167" s="448"/>
      <c r="J167" s="449"/>
      <c r="K167" s="449"/>
      <c r="L167" s="645">
        <f t="shared" si="2"/>
        <v>0</v>
      </c>
      <c r="M167" s="614"/>
      <c r="N167" s="614"/>
      <c r="P167" s="90"/>
      <c r="Q167" s="90"/>
      <c r="R167" s="90"/>
      <c r="S167" s="90"/>
    </row>
    <row r="168" spans="1:33" s="89" customFormat="1" ht="24.75" customHeight="1">
      <c r="A168" s="659"/>
      <c r="B168" s="442"/>
      <c r="C168" s="443"/>
      <c r="D168" s="444"/>
      <c r="E168" s="445"/>
      <c r="F168" s="446"/>
      <c r="G168" s="447"/>
      <c r="H168" s="445"/>
      <c r="I168" s="448"/>
      <c r="J168" s="449"/>
      <c r="K168" s="449"/>
      <c r="L168" s="645">
        <f t="shared" si="2"/>
        <v>0</v>
      </c>
      <c r="M168" s="614"/>
      <c r="N168" s="614"/>
      <c r="P168" s="90"/>
      <c r="Q168" s="90"/>
      <c r="R168" s="90"/>
      <c r="S168" s="90"/>
    </row>
    <row r="169" spans="1:33" s="89" customFormat="1" ht="24.75" customHeight="1">
      <c r="A169" s="659"/>
      <c r="B169" s="442"/>
      <c r="C169" s="443"/>
      <c r="D169" s="444"/>
      <c r="E169" s="445"/>
      <c r="F169" s="446"/>
      <c r="G169" s="447"/>
      <c r="H169" s="445"/>
      <c r="I169" s="448"/>
      <c r="J169" s="449"/>
      <c r="K169" s="449"/>
      <c r="L169" s="645">
        <f t="shared" si="2"/>
        <v>0</v>
      </c>
      <c r="M169" s="614"/>
      <c r="N169" s="614"/>
      <c r="P169" s="90"/>
      <c r="Q169" s="90"/>
      <c r="R169" s="90"/>
      <c r="S169" s="90"/>
    </row>
    <row r="170" spans="1:33" s="89" customFormat="1" ht="24.75" customHeight="1">
      <c r="A170" s="659"/>
      <c r="B170" s="442"/>
      <c r="C170" s="443"/>
      <c r="D170" s="444"/>
      <c r="E170" s="445"/>
      <c r="F170" s="446"/>
      <c r="G170" s="447"/>
      <c r="H170" s="445"/>
      <c r="I170" s="448"/>
      <c r="J170" s="449"/>
      <c r="K170" s="449"/>
      <c r="L170" s="645">
        <f t="shared" si="2"/>
        <v>0</v>
      </c>
      <c r="M170" s="614"/>
      <c r="N170" s="614"/>
      <c r="P170" s="90"/>
      <c r="Q170" s="90"/>
      <c r="R170" s="90"/>
      <c r="S170" s="90"/>
    </row>
    <row r="171" spans="1:33" s="89" customFormat="1" ht="24.75" customHeight="1">
      <c r="A171" s="659"/>
      <c r="B171" s="442"/>
      <c r="C171" s="443"/>
      <c r="D171" s="444"/>
      <c r="E171" s="445"/>
      <c r="F171" s="446"/>
      <c r="G171" s="447"/>
      <c r="H171" s="445"/>
      <c r="I171" s="448"/>
      <c r="J171" s="449"/>
      <c r="K171" s="449"/>
      <c r="L171" s="645">
        <f t="shared" si="2"/>
        <v>0</v>
      </c>
      <c r="M171" s="614"/>
      <c r="N171" s="614"/>
      <c r="P171" s="90"/>
      <c r="Q171" s="90"/>
      <c r="R171" s="90"/>
      <c r="S171" s="90"/>
    </row>
    <row r="172" spans="1:33" s="89" customFormat="1" ht="24.75" customHeight="1">
      <c r="A172" s="659"/>
      <c r="B172" s="442"/>
      <c r="C172" s="443"/>
      <c r="D172" s="444"/>
      <c r="E172" s="445"/>
      <c r="F172" s="446"/>
      <c r="G172" s="447"/>
      <c r="H172" s="445"/>
      <c r="I172" s="448"/>
      <c r="J172" s="449"/>
      <c r="K172" s="449"/>
      <c r="L172" s="645">
        <f t="shared" si="2"/>
        <v>0</v>
      </c>
      <c r="M172" s="614"/>
      <c r="N172" s="614"/>
      <c r="P172" s="90"/>
      <c r="Q172" s="90"/>
      <c r="R172" s="90"/>
      <c r="S172" s="90"/>
    </row>
    <row r="173" spans="1:33" s="89" customFormat="1" ht="24.75" customHeight="1">
      <c r="A173" s="659"/>
      <c r="B173" s="442"/>
      <c r="C173" s="443"/>
      <c r="D173" s="444"/>
      <c r="E173" s="445"/>
      <c r="F173" s="446"/>
      <c r="G173" s="447"/>
      <c r="H173" s="445"/>
      <c r="I173" s="448"/>
      <c r="J173" s="449"/>
      <c r="K173" s="449"/>
      <c r="L173" s="645">
        <f t="shared" si="2"/>
        <v>0</v>
      </c>
      <c r="M173" s="614"/>
      <c r="N173" s="614"/>
      <c r="P173" s="90"/>
      <c r="Q173" s="90"/>
      <c r="R173" s="90"/>
      <c r="S173" s="90"/>
    </row>
    <row r="174" spans="1:33" s="89" customFormat="1" ht="24.75" customHeight="1">
      <c r="A174" s="659"/>
      <c r="B174" s="442"/>
      <c r="C174" s="443"/>
      <c r="D174" s="444"/>
      <c r="E174" s="445"/>
      <c r="F174" s="446"/>
      <c r="G174" s="447"/>
      <c r="H174" s="445"/>
      <c r="I174" s="448"/>
      <c r="J174" s="449"/>
      <c r="K174" s="449"/>
      <c r="L174" s="645">
        <f t="shared" si="2"/>
        <v>0</v>
      </c>
      <c r="M174" s="614"/>
      <c r="N174" s="614"/>
      <c r="P174" s="90"/>
      <c r="Q174" s="90"/>
      <c r="R174" s="90"/>
      <c r="S174" s="90"/>
    </row>
    <row r="175" spans="1:33" s="89" customFormat="1" ht="24.75" customHeight="1">
      <c r="A175" s="659"/>
      <c r="B175" s="442"/>
      <c r="C175" s="443"/>
      <c r="D175" s="444"/>
      <c r="E175" s="445"/>
      <c r="F175" s="446"/>
      <c r="G175" s="447"/>
      <c r="H175" s="445"/>
      <c r="I175" s="448"/>
      <c r="J175" s="449"/>
      <c r="K175" s="449"/>
      <c r="L175" s="645">
        <f t="shared" si="2"/>
        <v>0</v>
      </c>
      <c r="M175" s="614"/>
      <c r="N175" s="614"/>
      <c r="P175" s="90"/>
      <c r="Q175" s="90"/>
      <c r="R175" s="90"/>
      <c r="S175" s="90"/>
    </row>
    <row r="176" spans="1:33" s="89" customFormat="1" ht="24.75" customHeight="1">
      <c r="A176" s="659"/>
      <c r="B176" s="442"/>
      <c r="C176" s="443"/>
      <c r="D176" s="444"/>
      <c r="E176" s="445"/>
      <c r="F176" s="446"/>
      <c r="G176" s="447"/>
      <c r="H176" s="445"/>
      <c r="I176" s="448"/>
      <c r="J176" s="449"/>
      <c r="K176" s="449"/>
      <c r="L176" s="645">
        <f t="shared" si="2"/>
        <v>0</v>
      </c>
      <c r="M176" s="614"/>
      <c r="N176" s="614"/>
      <c r="P176" s="90"/>
      <c r="Q176" s="90"/>
      <c r="R176" s="90"/>
      <c r="S176" s="90"/>
      <c r="AG176" s="90"/>
    </row>
    <row r="177" spans="1:35" s="89" customFormat="1" ht="24.75" customHeight="1">
      <c r="A177" s="659"/>
      <c r="B177" s="442"/>
      <c r="C177" s="443"/>
      <c r="D177" s="444"/>
      <c r="E177" s="445"/>
      <c r="F177" s="446"/>
      <c r="G177" s="447"/>
      <c r="H177" s="445"/>
      <c r="I177" s="448"/>
      <c r="J177" s="449"/>
      <c r="K177" s="449"/>
      <c r="L177" s="645">
        <f t="shared" si="2"/>
        <v>0</v>
      </c>
      <c r="M177" s="614"/>
      <c r="N177" s="614"/>
      <c r="P177" s="90"/>
      <c r="Q177" s="90"/>
      <c r="R177" s="90"/>
      <c r="S177" s="90"/>
      <c r="AG177" s="90"/>
    </row>
    <row r="178" spans="1:35" s="89" customFormat="1" ht="24.75" customHeight="1">
      <c r="A178" s="659"/>
      <c r="B178" s="442"/>
      <c r="C178" s="443"/>
      <c r="D178" s="444"/>
      <c r="E178" s="445"/>
      <c r="F178" s="446"/>
      <c r="G178" s="447"/>
      <c r="H178" s="445"/>
      <c r="I178" s="448"/>
      <c r="J178" s="449"/>
      <c r="K178" s="449"/>
      <c r="L178" s="645">
        <f t="shared" si="2"/>
        <v>0</v>
      </c>
      <c r="M178" s="614"/>
      <c r="N178" s="614"/>
      <c r="P178" s="90"/>
      <c r="Q178" s="90"/>
      <c r="R178" s="90"/>
      <c r="S178" s="90"/>
      <c r="T178" s="90"/>
      <c r="U178" s="90"/>
      <c r="V178" s="90"/>
      <c r="AG178" s="90"/>
      <c r="AH178" s="90"/>
      <c r="AI178" s="90"/>
    </row>
    <row r="179" spans="1:35" s="89" customFormat="1" ht="24.75" customHeight="1">
      <c r="A179" s="659"/>
      <c r="B179" s="442"/>
      <c r="C179" s="443"/>
      <c r="D179" s="444"/>
      <c r="E179" s="445"/>
      <c r="F179" s="446"/>
      <c r="G179" s="447"/>
      <c r="H179" s="445"/>
      <c r="I179" s="448"/>
      <c r="J179" s="449"/>
      <c r="K179" s="449"/>
      <c r="L179" s="645">
        <f t="shared" si="2"/>
        <v>0</v>
      </c>
      <c r="M179" s="614"/>
      <c r="N179" s="614"/>
      <c r="P179" s="90"/>
      <c r="Q179" s="90"/>
      <c r="R179" s="90"/>
      <c r="S179" s="90"/>
      <c r="T179" s="90"/>
      <c r="U179" s="90"/>
      <c r="V179" s="90"/>
      <c r="AG179" s="90"/>
      <c r="AH179" s="90"/>
      <c r="AI179" s="90"/>
    </row>
    <row r="180" spans="1:35" s="89" customFormat="1" ht="24.75" customHeight="1">
      <c r="A180" s="659"/>
      <c r="B180" s="442"/>
      <c r="C180" s="443"/>
      <c r="D180" s="444"/>
      <c r="E180" s="445"/>
      <c r="F180" s="446"/>
      <c r="G180" s="447"/>
      <c r="H180" s="445"/>
      <c r="I180" s="448"/>
      <c r="J180" s="449"/>
      <c r="K180" s="449"/>
      <c r="L180" s="645">
        <f t="shared" si="2"/>
        <v>0</v>
      </c>
      <c r="M180" s="614"/>
      <c r="N180" s="614"/>
      <c r="P180" s="90"/>
      <c r="Q180" s="90"/>
      <c r="R180" s="90"/>
      <c r="S180" s="90"/>
      <c r="T180" s="90"/>
      <c r="U180" s="90"/>
      <c r="V180" s="90"/>
      <c r="AG180" s="90"/>
      <c r="AH180" s="90"/>
      <c r="AI180" s="90"/>
    </row>
    <row r="181" spans="1:35" ht="24.75" customHeight="1">
      <c r="A181" s="658"/>
      <c r="B181" s="442"/>
      <c r="C181" s="443"/>
      <c r="D181" s="444"/>
      <c r="E181" s="445"/>
      <c r="F181" s="446"/>
      <c r="G181" s="447"/>
      <c r="H181" s="445"/>
      <c r="I181" s="448"/>
      <c r="J181" s="449"/>
      <c r="K181" s="449"/>
      <c r="L181" s="645">
        <f t="shared" si="2"/>
        <v>0</v>
      </c>
      <c r="M181" s="614"/>
      <c r="N181" s="614"/>
      <c r="Y181" s="89"/>
    </row>
    <row r="182" spans="1:35" ht="24.75" customHeight="1">
      <c r="A182" s="658"/>
      <c r="B182" s="442"/>
      <c r="C182" s="443"/>
      <c r="D182" s="444"/>
      <c r="E182" s="445"/>
      <c r="F182" s="446"/>
      <c r="G182" s="447"/>
      <c r="H182" s="445"/>
      <c r="I182" s="448"/>
      <c r="J182" s="449"/>
      <c r="K182" s="449"/>
      <c r="L182" s="645">
        <f t="shared" si="2"/>
        <v>0</v>
      </c>
      <c r="M182" s="614"/>
      <c r="N182" s="614"/>
      <c r="Y182" s="89"/>
    </row>
    <row r="183" spans="1:35" ht="24.75" customHeight="1">
      <c r="A183" s="658"/>
      <c r="B183" s="442"/>
      <c r="C183" s="443"/>
      <c r="D183" s="444"/>
      <c r="E183" s="445"/>
      <c r="F183" s="446"/>
      <c r="G183" s="447"/>
      <c r="H183" s="445"/>
      <c r="I183" s="448"/>
      <c r="J183" s="449"/>
      <c r="K183" s="449"/>
      <c r="L183" s="645">
        <f t="shared" si="2"/>
        <v>0</v>
      </c>
      <c r="M183" s="614"/>
      <c r="N183" s="614"/>
    </row>
    <row r="184" spans="1:35" ht="24.75" customHeight="1">
      <c r="A184" s="658"/>
      <c r="B184" s="442"/>
      <c r="C184" s="443"/>
      <c r="D184" s="444"/>
      <c r="E184" s="445"/>
      <c r="F184" s="446"/>
      <c r="G184" s="447"/>
      <c r="H184" s="445"/>
      <c r="I184" s="448"/>
      <c r="J184" s="449"/>
      <c r="K184" s="449"/>
      <c r="L184" s="645">
        <f t="shared" si="2"/>
        <v>0</v>
      </c>
      <c r="M184" s="614"/>
      <c r="N184" s="614"/>
    </row>
    <row r="185" spans="1:35" ht="24.75" customHeight="1">
      <c r="A185" s="658"/>
      <c r="B185" s="442"/>
      <c r="C185" s="443"/>
      <c r="D185" s="444"/>
      <c r="E185" s="445"/>
      <c r="F185" s="446"/>
      <c r="G185" s="447"/>
      <c r="H185" s="445"/>
      <c r="I185" s="448"/>
      <c r="J185" s="449"/>
      <c r="K185" s="449"/>
      <c r="L185" s="645">
        <f t="shared" si="2"/>
        <v>0</v>
      </c>
      <c r="M185" s="614"/>
      <c r="N185" s="614"/>
    </row>
    <row r="186" spans="1:35" ht="24.75" customHeight="1">
      <c r="A186" s="658"/>
      <c r="B186" s="442"/>
      <c r="C186" s="443"/>
      <c r="D186" s="444"/>
      <c r="E186" s="445"/>
      <c r="F186" s="446"/>
      <c r="G186" s="447"/>
      <c r="H186" s="445"/>
      <c r="I186" s="448"/>
      <c r="J186" s="449"/>
      <c r="K186" s="449"/>
      <c r="L186" s="645">
        <f t="shared" si="2"/>
        <v>0</v>
      </c>
      <c r="M186" s="614"/>
      <c r="N186" s="614"/>
    </row>
    <row r="187" spans="1:35" ht="24.75" customHeight="1">
      <c r="A187" s="658"/>
      <c r="B187" s="442"/>
      <c r="C187" s="443"/>
      <c r="D187" s="444"/>
      <c r="E187" s="445"/>
      <c r="F187" s="446"/>
      <c r="G187" s="447"/>
      <c r="H187" s="445"/>
      <c r="I187" s="448"/>
      <c r="J187" s="449"/>
      <c r="K187" s="449"/>
      <c r="L187" s="645">
        <f t="shared" si="2"/>
        <v>0</v>
      </c>
      <c r="M187" s="614"/>
      <c r="N187" s="614"/>
    </row>
    <row r="188" spans="1:35" ht="24.75" customHeight="1">
      <c r="A188" s="658"/>
      <c r="B188" s="442"/>
      <c r="C188" s="443"/>
      <c r="D188" s="444"/>
      <c r="E188" s="445"/>
      <c r="F188" s="446"/>
      <c r="G188" s="447"/>
      <c r="H188" s="445"/>
      <c r="I188" s="448"/>
      <c r="J188" s="449"/>
      <c r="K188" s="449"/>
      <c r="L188" s="645">
        <f t="shared" si="2"/>
        <v>0</v>
      </c>
      <c r="M188" s="614"/>
      <c r="N188" s="614"/>
    </row>
    <row r="189" spans="1:35" ht="24.75" customHeight="1">
      <c r="A189" s="658"/>
      <c r="B189" s="442"/>
      <c r="C189" s="443"/>
      <c r="D189" s="444"/>
      <c r="E189" s="445"/>
      <c r="F189" s="446"/>
      <c r="G189" s="447"/>
      <c r="H189" s="445"/>
      <c r="I189" s="448"/>
      <c r="J189" s="449"/>
      <c r="K189" s="449"/>
      <c r="L189" s="645">
        <f t="shared" si="2"/>
        <v>0</v>
      </c>
      <c r="M189" s="614"/>
      <c r="N189" s="614"/>
    </row>
    <row r="190" spans="1:35" ht="24.75" customHeight="1">
      <c r="A190" s="658"/>
      <c r="B190" s="442"/>
      <c r="C190" s="443"/>
      <c r="D190" s="444"/>
      <c r="E190" s="445"/>
      <c r="F190" s="446"/>
      <c r="G190" s="447"/>
      <c r="H190" s="445"/>
      <c r="I190" s="448"/>
      <c r="J190" s="449"/>
      <c r="K190" s="449"/>
      <c r="L190" s="645">
        <f t="shared" si="2"/>
        <v>0</v>
      </c>
      <c r="M190" s="614"/>
      <c r="N190" s="614"/>
    </row>
    <row r="191" spans="1:35" ht="24.75" customHeight="1">
      <c r="A191" s="658"/>
      <c r="B191" s="442"/>
      <c r="C191" s="443"/>
      <c r="D191" s="444"/>
      <c r="E191" s="445"/>
      <c r="F191" s="446"/>
      <c r="G191" s="447"/>
      <c r="H191" s="445"/>
      <c r="I191" s="448"/>
      <c r="J191" s="449"/>
      <c r="K191" s="449"/>
      <c r="L191" s="645">
        <f t="shared" si="2"/>
        <v>0</v>
      </c>
      <c r="M191" s="614"/>
      <c r="N191" s="614"/>
    </row>
    <row r="192" spans="1:35" ht="24.75" customHeight="1">
      <c r="A192" s="658"/>
      <c r="B192" s="442"/>
      <c r="C192" s="443"/>
      <c r="D192" s="444"/>
      <c r="E192" s="445"/>
      <c r="F192" s="446"/>
      <c r="G192" s="447"/>
      <c r="H192" s="445"/>
      <c r="I192" s="448"/>
      <c r="J192" s="449"/>
      <c r="K192" s="449"/>
      <c r="L192" s="645">
        <f t="shared" si="2"/>
        <v>0</v>
      </c>
      <c r="M192" s="614"/>
      <c r="N192" s="614"/>
    </row>
    <row r="193" spans="1:14" ht="24.75" customHeight="1">
      <c r="A193" s="658"/>
      <c r="B193" s="442"/>
      <c r="C193" s="443"/>
      <c r="D193" s="444"/>
      <c r="E193" s="445"/>
      <c r="F193" s="446"/>
      <c r="G193" s="447"/>
      <c r="H193" s="445"/>
      <c r="I193" s="448"/>
      <c r="J193" s="449"/>
      <c r="K193" s="449"/>
      <c r="L193" s="645">
        <f t="shared" si="2"/>
        <v>0</v>
      </c>
      <c r="M193" s="614"/>
      <c r="N193" s="614"/>
    </row>
    <row r="194" spans="1:14" ht="24.75" customHeight="1">
      <c r="A194" s="658"/>
      <c r="B194" s="442"/>
      <c r="C194" s="443"/>
      <c r="D194" s="444"/>
      <c r="E194" s="445"/>
      <c r="F194" s="446"/>
      <c r="G194" s="447"/>
      <c r="H194" s="445"/>
      <c r="I194" s="448"/>
      <c r="J194" s="449"/>
      <c r="K194" s="449"/>
      <c r="L194" s="645">
        <f t="shared" si="2"/>
        <v>0</v>
      </c>
      <c r="M194" s="614"/>
      <c r="N194" s="614"/>
    </row>
    <row r="195" spans="1:14" ht="24.75" customHeight="1">
      <c r="A195" s="658"/>
      <c r="B195" s="442"/>
      <c r="C195" s="443"/>
      <c r="D195" s="444"/>
      <c r="E195" s="445"/>
      <c r="F195" s="446"/>
      <c r="G195" s="447"/>
      <c r="H195" s="445"/>
      <c r="I195" s="448"/>
      <c r="J195" s="449"/>
      <c r="K195" s="449"/>
      <c r="L195" s="645">
        <f t="shared" si="2"/>
        <v>0</v>
      </c>
      <c r="M195" s="614"/>
      <c r="N195" s="614"/>
    </row>
    <row r="196" spans="1:14" ht="24.75" customHeight="1">
      <c r="A196" s="658"/>
      <c r="B196" s="442"/>
      <c r="C196" s="443"/>
      <c r="D196" s="444"/>
      <c r="E196" s="445"/>
      <c r="F196" s="446"/>
      <c r="G196" s="447"/>
      <c r="H196" s="445"/>
      <c r="I196" s="448"/>
      <c r="J196" s="449"/>
      <c r="K196" s="449"/>
      <c r="L196" s="645">
        <f t="shared" ref="L196:L238" si="3">IF(OR(E196="通帳預入 ",E196="通帳払出額",E196="現金戻入 "),L195+0,L195-K196+J196)</f>
        <v>0</v>
      </c>
      <c r="M196" s="614"/>
      <c r="N196" s="614"/>
    </row>
    <row r="197" spans="1:14" ht="24.75" customHeight="1">
      <c r="A197" s="658"/>
      <c r="B197" s="442"/>
      <c r="C197" s="443"/>
      <c r="D197" s="444"/>
      <c r="E197" s="445"/>
      <c r="F197" s="446"/>
      <c r="G197" s="447"/>
      <c r="H197" s="445"/>
      <c r="I197" s="448"/>
      <c r="J197" s="449"/>
      <c r="K197" s="449"/>
      <c r="L197" s="645">
        <f t="shared" si="3"/>
        <v>0</v>
      </c>
      <c r="M197" s="614"/>
      <c r="N197" s="614"/>
    </row>
    <row r="198" spans="1:14" ht="24.75" customHeight="1">
      <c r="A198" s="658"/>
      <c r="B198" s="442"/>
      <c r="C198" s="443"/>
      <c r="D198" s="444"/>
      <c r="E198" s="445"/>
      <c r="F198" s="446"/>
      <c r="G198" s="447"/>
      <c r="H198" s="445"/>
      <c r="I198" s="448"/>
      <c r="J198" s="449"/>
      <c r="K198" s="449"/>
      <c r="L198" s="645">
        <f t="shared" si="3"/>
        <v>0</v>
      </c>
      <c r="M198" s="614"/>
      <c r="N198" s="614"/>
    </row>
    <row r="199" spans="1:14" ht="24.75" customHeight="1">
      <c r="A199" s="658"/>
      <c r="B199" s="442"/>
      <c r="C199" s="443"/>
      <c r="D199" s="444"/>
      <c r="E199" s="445"/>
      <c r="F199" s="446"/>
      <c r="G199" s="447"/>
      <c r="H199" s="445"/>
      <c r="I199" s="448"/>
      <c r="J199" s="449"/>
      <c r="K199" s="449"/>
      <c r="L199" s="645">
        <f t="shared" si="3"/>
        <v>0</v>
      </c>
      <c r="M199" s="614"/>
      <c r="N199" s="614"/>
    </row>
    <row r="200" spans="1:14" ht="24.75" customHeight="1">
      <c r="A200" s="658"/>
      <c r="B200" s="442"/>
      <c r="C200" s="443"/>
      <c r="D200" s="444"/>
      <c r="E200" s="445"/>
      <c r="F200" s="446"/>
      <c r="G200" s="447"/>
      <c r="H200" s="445"/>
      <c r="I200" s="448"/>
      <c r="J200" s="449"/>
      <c r="K200" s="449"/>
      <c r="L200" s="645">
        <f t="shared" si="3"/>
        <v>0</v>
      </c>
      <c r="M200" s="614"/>
      <c r="N200" s="614"/>
    </row>
    <row r="201" spans="1:14" ht="24.75" customHeight="1">
      <c r="A201" s="658"/>
      <c r="B201" s="442"/>
      <c r="C201" s="443"/>
      <c r="D201" s="444"/>
      <c r="E201" s="445"/>
      <c r="F201" s="446"/>
      <c r="G201" s="447"/>
      <c r="H201" s="445"/>
      <c r="I201" s="448"/>
      <c r="J201" s="449"/>
      <c r="K201" s="449"/>
      <c r="L201" s="645">
        <f t="shared" si="3"/>
        <v>0</v>
      </c>
      <c r="M201" s="614"/>
      <c r="N201" s="614"/>
    </row>
    <row r="202" spans="1:14" ht="24.75" customHeight="1">
      <c r="A202" s="658"/>
      <c r="B202" s="442"/>
      <c r="C202" s="443"/>
      <c r="D202" s="444"/>
      <c r="E202" s="445"/>
      <c r="F202" s="446"/>
      <c r="G202" s="447"/>
      <c r="H202" s="445"/>
      <c r="I202" s="448"/>
      <c r="J202" s="449"/>
      <c r="K202" s="449"/>
      <c r="L202" s="645">
        <f t="shared" si="3"/>
        <v>0</v>
      </c>
      <c r="M202" s="614"/>
      <c r="N202" s="614"/>
    </row>
    <row r="203" spans="1:14" ht="24.75" customHeight="1">
      <c r="A203" s="658"/>
      <c r="B203" s="442"/>
      <c r="C203" s="443"/>
      <c r="D203" s="444"/>
      <c r="E203" s="445"/>
      <c r="F203" s="446"/>
      <c r="G203" s="447"/>
      <c r="H203" s="445"/>
      <c r="I203" s="448"/>
      <c r="J203" s="449"/>
      <c r="K203" s="449"/>
      <c r="L203" s="645">
        <f t="shared" si="3"/>
        <v>0</v>
      </c>
      <c r="M203" s="614"/>
      <c r="N203" s="614"/>
    </row>
    <row r="204" spans="1:14" ht="24.75" customHeight="1">
      <c r="A204" s="658"/>
      <c r="B204" s="442"/>
      <c r="C204" s="443"/>
      <c r="D204" s="444"/>
      <c r="E204" s="445"/>
      <c r="F204" s="446"/>
      <c r="G204" s="447"/>
      <c r="H204" s="445"/>
      <c r="I204" s="448"/>
      <c r="J204" s="449"/>
      <c r="K204" s="449"/>
      <c r="L204" s="645">
        <f t="shared" si="3"/>
        <v>0</v>
      </c>
      <c r="M204" s="614"/>
      <c r="N204" s="614"/>
    </row>
    <row r="205" spans="1:14" ht="24.75" customHeight="1">
      <c r="A205" s="658"/>
      <c r="B205" s="442"/>
      <c r="C205" s="443"/>
      <c r="D205" s="444"/>
      <c r="E205" s="445"/>
      <c r="F205" s="446"/>
      <c r="G205" s="447"/>
      <c r="H205" s="445"/>
      <c r="I205" s="448"/>
      <c r="J205" s="449"/>
      <c r="K205" s="449"/>
      <c r="L205" s="645">
        <f t="shared" si="3"/>
        <v>0</v>
      </c>
      <c r="M205" s="614"/>
      <c r="N205" s="614"/>
    </row>
    <row r="206" spans="1:14" ht="24.75" customHeight="1">
      <c r="A206" s="658"/>
      <c r="B206" s="442"/>
      <c r="C206" s="443"/>
      <c r="D206" s="444"/>
      <c r="E206" s="445"/>
      <c r="F206" s="446"/>
      <c r="G206" s="447"/>
      <c r="H206" s="445"/>
      <c r="I206" s="448"/>
      <c r="J206" s="449"/>
      <c r="K206" s="449"/>
      <c r="L206" s="645">
        <f t="shared" si="3"/>
        <v>0</v>
      </c>
      <c r="M206" s="614"/>
      <c r="N206" s="614"/>
    </row>
    <row r="207" spans="1:14" ht="24.75" customHeight="1">
      <c r="A207" s="658"/>
      <c r="B207" s="442"/>
      <c r="C207" s="443"/>
      <c r="D207" s="444"/>
      <c r="E207" s="445"/>
      <c r="F207" s="446"/>
      <c r="G207" s="447"/>
      <c r="H207" s="445"/>
      <c r="I207" s="448"/>
      <c r="J207" s="449"/>
      <c r="K207" s="449"/>
      <c r="L207" s="645">
        <f t="shared" si="3"/>
        <v>0</v>
      </c>
      <c r="M207" s="614"/>
      <c r="N207" s="614"/>
    </row>
    <row r="208" spans="1:14" ht="24.75" customHeight="1">
      <c r="A208" s="658"/>
      <c r="B208" s="442"/>
      <c r="C208" s="443"/>
      <c r="D208" s="444"/>
      <c r="E208" s="445"/>
      <c r="F208" s="446"/>
      <c r="G208" s="447"/>
      <c r="H208" s="445"/>
      <c r="I208" s="448"/>
      <c r="J208" s="449"/>
      <c r="K208" s="449"/>
      <c r="L208" s="645">
        <f t="shared" si="3"/>
        <v>0</v>
      </c>
      <c r="M208" s="614"/>
      <c r="N208" s="614"/>
    </row>
    <row r="209" spans="1:14" ht="24.75" customHeight="1">
      <c r="A209" s="658"/>
      <c r="B209" s="442"/>
      <c r="C209" s="443"/>
      <c r="D209" s="444"/>
      <c r="E209" s="445"/>
      <c r="F209" s="446"/>
      <c r="G209" s="447"/>
      <c r="H209" s="445"/>
      <c r="I209" s="448"/>
      <c r="J209" s="449"/>
      <c r="K209" s="449"/>
      <c r="L209" s="645">
        <f t="shared" si="3"/>
        <v>0</v>
      </c>
      <c r="M209" s="614"/>
      <c r="N209" s="614"/>
    </row>
    <row r="210" spans="1:14" ht="24.95" customHeight="1">
      <c r="A210" s="658"/>
      <c r="B210" s="442"/>
      <c r="C210" s="443"/>
      <c r="D210" s="444"/>
      <c r="E210" s="445"/>
      <c r="F210" s="446"/>
      <c r="G210" s="447"/>
      <c r="H210" s="445"/>
      <c r="I210" s="448"/>
      <c r="J210" s="449"/>
      <c r="K210" s="449"/>
      <c r="L210" s="645">
        <f t="shared" si="3"/>
        <v>0</v>
      </c>
      <c r="M210" s="614"/>
      <c r="N210" s="614"/>
    </row>
    <row r="211" spans="1:14" ht="24.95" customHeight="1">
      <c r="A211" s="658"/>
      <c r="B211" s="442"/>
      <c r="C211" s="443"/>
      <c r="D211" s="444"/>
      <c r="E211" s="445"/>
      <c r="F211" s="446"/>
      <c r="G211" s="447"/>
      <c r="H211" s="445"/>
      <c r="I211" s="448"/>
      <c r="J211" s="449"/>
      <c r="K211" s="449"/>
      <c r="L211" s="645">
        <f t="shared" si="3"/>
        <v>0</v>
      </c>
      <c r="M211" s="614"/>
      <c r="N211" s="614"/>
    </row>
    <row r="212" spans="1:14" ht="24.95" customHeight="1">
      <c r="A212" s="658"/>
      <c r="B212" s="442"/>
      <c r="C212" s="443"/>
      <c r="D212" s="444"/>
      <c r="E212" s="445"/>
      <c r="F212" s="446"/>
      <c r="G212" s="447"/>
      <c r="H212" s="445"/>
      <c r="I212" s="448"/>
      <c r="J212" s="449"/>
      <c r="K212" s="449"/>
      <c r="L212" s="645">
        <f t="shared" si="3"/>
        <v>0</v>
      </c>
      <c r="M212" s="614"/>
      <c r="N212" s="614"/>
    </row>
    <row r="213" spans="1:14" ht="24.95" customHeight="1">
      <c r="A213" s="658"/>
      <c r="B213" s="442"/>
      <c r="C213" s="443"/>
      <c r="D213" s="444"/>
      <c r="E213" s="445"/>
      <c r="F213" s="446"/>
      <c r="G213" s="447"/>
      <c r="H213" s="445"/>
      <c r="I213" s="448"/>
      <c r="J213" s="449"/>
      <c r="K213" s="449"/>
      <c r="L213" s="645">
        <f t="shared" si="3"/>
        <v>0</v>
      </c>
      <c r="M213" s="614"/>
      <c r="N213" s="614"/>
    </row>
    <row r="214" spans="1:14" ht="24.95" customHeight="1">
      <c r="A214" s="658"/>
      <c r="B214" s="442"/>
      <c r="C214" s="443"/>
      <c r="D214" s="444"/>
      <c r="E214" s="445"/>
      <c r="F214" s="446"/>
      <c r="G214" s="447"/>
      <c r="H214" s="445"/>
      <c r="I214" s="448"/>
      <c r="J214" s="449"/>
      <c r="K214" s="449"/>
      <c r="L214" s="645">
        <f t="shared" si="3"/>
        <v>0</v>
      </c>
      <c r="M214" s="614"/>
      <c r="N214" s="614"/>
    </row>
    <row r="215" spans="1:14" ht="24.95" customHeight="1">
      <c r="A215" s="658"/>
      <c r="B215" s="442"/>
      <c r="C215" s="443"/>
      <c r="D215" s="444"/>
      <c r="E215" s="445"/>
      <c r="F215" s="446"/>
      <c r="G215" s="447"/>
      <c r="H215" s="445"/>
      <c r="I215" s="448"/>
      <c r="J215" s="449"/>
      <c r="K215" s="449"/>
      <c r="L215" s="645">
        <f t="shared" si="3"/>
        <v>0</v>
      </c>
      <c r="M215" s="614"/>
      <c r="N215" s="614"/>
    </row>
    <row r="216" spans="1:14" ht="24.95" customHeight="1">
      <c r="A216" s="658"/>
      <c r="B216" s="442"/>
      <c r="C216" s="443"/>
      <c r="D216" s="444"/>
      <c r="E216" s="445"/>
      <c r="F216" s="446"/>
      <c r="G216" s="447"/>
      <c r="H216" s="445"/>
      <c r="I216" s="448"/>
      <c r="J216" s="449"/>
      <c r="K216" s="449"/>
      <c r="L216" s="645">
        <f t="shared" si="3"/>
        <v>0</v>
      </c>
      <c r="M216" s="614"/>
      <c r="N216" s="614"/>
    </row>
    <row r="217" spans="1:14" ht="24.95" customHeight="1">
      <c r="A217" s="658"/>
      <c r="B217" s="442"/>
      <c r="C217" s="443"/>
      <c r="D217" s="444"/>
      <c r="E217" s="445"/>
      <c r="F217" s="446"/>
      <c r="G217" s="447"/>
      <c r="H217" s="445"/>
      <c r="I217" s="448"/>
      <c r="J217" s="449"/>
      <c r="K217" s="449"/>
      <c r="L217" s="645">
        <f t="shared" si="3"/>
        <v>0</v>
      </c>
      <c r="M217" s="614"/>
      <c r="N217" s="614"/>
    </row>
    <row r="218" spans="1:14" ht="24.95" customHeight="1">
      <c r="A218" s="658"/>
      <c r="B218" s="442"/>
      <c r="C218" s="443"/>
      <c r="D218" s="444"/>
      <c r="E218" s="445"/>
      <c r="F218" s="446"/>
      <c r="G218" s="447"/>
      <c r="H218" s="445"/>
      <c r="I218" s="448"/>
      <c r="J218" s="449"/>
      <c r="K218" s="449"/>
      <c r="L218" s="645">
        <f t="shared" si="3"/>
        <v>0</v>
      </c>
      <c r="M218" s="614"/>
      <c r="N218" s="614"/>
    </row>
    <row r="219" spans="1:14" ht="24.95" customHeight="1">
      <c r="A219" s="658"/>
      <c r="B219" s="442"/>
      <c r="C219" s="443"/>
      <c r="D219" s="444"/>
      <c r="E219" s="445"/>
      <c r="F219" s="446"/>
      <c r="G219" s="447"/>
      <c r="H219" s="445"/>
      <c r="I219" s="448"/>
      <c r="J219" s="449"/>
      <c r="K219" s="449"/>
      <c r="L219" s="645">
        <f t="shared" si="3"/>
        <v>0</v>
      </c>
      <c r="M219" s="614"/>
      <c r="N219" s="614"/>
    </row>
    <row r="220" spans="1:14" ht="24.95" customHeight="1">
      <c r="A220" s="658"/>
      <c r="B220" s="442"/>
      <c r="C220" s="443"/>
      <c r="D220" s="444"/>
      <c r="E220" s="445"/>
      <c r="F220" s="446"/>
      <c r="G220" s="447"/>
      <c r="H220" s="445"/>
      <c r="I220" s="448"/>
      <c r="J220" s="449"/>
      <c r="K220" s="449"/>
      <c r="L220" s="645">
        <f t="shared" si="3"/>
        <v>0</v>
      </c>
      <c r="M220" s="614"/>
      <c r="N220" s="614"/>
    </row>
    <row r="221" spans="1:14" ht="24.95" customHeight="1">
      <c r="A221" s="658"/>
      <c r="B221" s="442"/>
      <c r="C221" s="443"/>
      <c r="D221" s="444"/>
      <c r="E221" s="445"/>
      <c r="F221" s="446"/>
      <c r="G221" s="447"/>
      <c r="H221" s="445"/>
      <c r="I221" s="448"/>
      <c r="J221" s="449"/>
      <c r="K221" s="449"/>
      <c r="L221" s="645">
        <f t="shared" si="3"/>
        <v>0</v>
      </c>
      <c r="M221" s="614"/>
      <c r="N221" s="614"/>
    </row>
    <row r="222" spans="1:14" ht="24.95" customHeight="1">
      <c r="A222" s="658"/>
      <c r="B222" s="442"/>
      <c r="C222" s="443"/>
      <c r="D222" s="444"/>
      <c r="E222" s="445"/>
      <c r="F222" s="446"/>
      <c r="G222" s="447"/>
      <c r="H222" s="445"/>
      <c r="I222" s="448"/>
      <c r="J222" s="449"/>
      <c r="K222" s="449"/>
      <c r="L222" s="645">
        <f t="shared" si="3"/>
        <v>0</v>
      </c>
      <c r="M222" s="614"/>
      <c r="N222" s="614"/>
    </row>
    <row r="223" spans="1:14" ht="24.95" customHeight="1">
      <c r="A223" s="658"/>
      <c r="B223" s="442"/>
      <c r="C223" s="443"/>
      <c r="D223" s="444"/>
      <c r="E223" s="445"/>
      <c r="F223" s="446"/>
      <c r="G223" s="447"/>
      <c r="H223" s="445"/>
      <c r="I223" s="448"/>
      <c r="J223" s="449"/>
      <c r="K223" s="449"/>
      <c r="L223" s="645">
        <f t="shared" si="3"/>
        <v>0</v>
      </c>
      <c r="M223" s="614"/>
      <c r="N223" s="614"/>
    </row>
    <row r="224" spans="1:14" ht="24.95" customHeight="1">
      <c r="A224" s="658"/>
      <c r="B224" s="442"/>
      <c r="C224" s="443"/>
      <c r="D224" s="444"/>
      <c r="E224" s="445"/>
      <c r="F224" s="446"/>
      <c r="G224" s="447"/>
      <c r="H224" s="445"/>
      <c r="I224" s="448"/>
      <c r="J224" s="449"/>
      <c r="K224" s="449"/>
      <c r="L224" s="645">
        <f t="shared" si="3"/>
        <v>0</v>
      </c>
      <c r="M224" s="614"/>
      <c r="N224" s="614"/>
    </row>
    <row r="225" spans="1:14" ht="24.95" customHeight="1">
      <c r="A225" s="658"/>
      <c r="B225" s="442"/>
      <c r="C225" s="443"/>
      <c r="D225" s="444"/>
      <c r="E225" s="445"/>
      <c r="F225" s="446"/>
      <c r="G225" s="447"/>
      <c r="H225" s="445"/>
      <c r="I225" s="448"/>
      <c r="J225" s="449"/>
      <c r="K225" s="449"/>
      <c r="L225" s="645">
        <f t="shared" si="3"/>
        <v>0</v>
      </c>
      <c r="M225" s="614"/>
      <c r="N225" s="614"/>
    </row>
    <row r="226" spans="1:14" ht="24.95" customHeight="1">
      <c r="A226" s="658"/>
      <c r="B226" s="442"/>
      <c r="C226" s="443"/>
      <c r="D226" s="444"/>
      <c r="E226" s="445"/>
      <c r="F226" s="446"/>
      <c r="G226" s="447"/>
      <c r="H226" s="445"/>
      <c r="I226" s="448"/>
      <c r="J226" s="449"/>
      <c r="K226" s="449"/>
      <c r="L226" s="645">
        <f t="shared" si="3"/>
        <v>0</v>
      </c>
      <c r="M226" s="614"/>
      <c r="N226" s="614"/>
    </row>
    <row r="227" spans="1:14" ht="24.95" customHeight="1">
      <c r="A227" s="658"/>
      <c r="B227" s="442"/>
      <c r="C227" s="443"/>
      <c r="D227" s="444"/>
      <c r="E227" s="445"/>
      <c r="F227" s="446"/>
      <c r="G227" s="447"/>
      <c r="H227" s="445"/>
      <c r="I227" s="448"/>
      <c r="J227" s="449"/>
      <c r="K227" s="449"/>
      <c r="L227" s="645">
        <f t="shared" si="3"/>
        <v>0</v>
      </c>
      <c r="M227" s="614"/>
      <c r="N227" s="614"/>
    </row>
    <row r="228" spans="1:14" ht="24.95" customHeight="1">
      <c r="A228" s="658"/>
      <c r="B228" s="442"/>
      <c r="C228" s="443"/>
      <c r="D228" s="444"/>
      <c r="E228" s="445"/>
      <c r="F228" s="446"/>
      <c r="G228" s="447"/>
      <c r="H228" s="445"/>
      <c r="I228" s="448"/>
      <c r="J228" s="449"/>
      <c r="K228" s="449"/>
      <c r="L228" s="645">
        <f t="shared" si="3"/>
        <v>0</v>
      </c>
      <c r="M228" s="614"/>
      <c r="N228" s="614"/>
    </row>
    <row r="229" spans="1:14" ht="24.95" customHeight="1">
      <c r="A229" s="658"/>
      <c r="B229" s="442"/>
      <c r="C229" s="443"/>
      <c r="D229" s="444"/>
      <c r="E229" s="445"/>
      <c r="F229" s="446"/>
      <c r="G229" s="447"/>
      <c r="H229" s="445"/>
      <c r="I229" s="448"/>
      <c r="J229" s="449"/>
      <c r="K229" s="449"/>
      <c r="L229" s="645">
        <f t="shared" si="3"/>
        <v>0</v>
      </c>
      <c r="M229" s="614"/>
      <c r="N229" s="614"/>
    </row>
    <row r="230" spans="1:14" ht="24.95" customHeight="1">
      <c r="A230" s="658"/>
      <c r="B230" s="442"/>
      <c r="C230" s="443"/>
      <c r="D230" s="444"/>
      <c r="E230" s="445"/>
      <c r="F230" s="446"/>
      <c r="G230" s="447"/>
      <c r="H230" s="445"/>
      <c r="I230" s="448"/>
      <c r="J230" s="449"/>
      <c r="K230" s="449"/>
      <c r="L230" s="645">
        <f t="shared" si="3"/>
        <v>0</v>
      </c>
      <c r="M230" s="614"/>
      <c r="N230" s="614"/>
    </row>
    <row r="231" spans="1:14" ht="24.95" customHeight="1">
      <c r="A231" s="658"/>
      <c r="B231" s="442"/>
      <c r="C231" s="443"/>
      <c r="D231" s="444"/>
      <c r="E231" s="445"/>
      <c r="F231" s="446"/>
      <c r="G231" s="447"/>
      <c r="H231" s="445"/>
      <c r="I231" s="448"/>
      <c r="J231" s="449"/>
      <c r="K231" s="449"/>
      <c r="L231" s="645">
        <f t="shared" si="3"/>
        <v>0</v>
      </c>
      <c r="M231" s="614"/>
      <c r="N231" s="614"/>
    </row>
    <row r="232" spans="1:14" ht="24.95" customHeight="1">
      <c r="A232" s="658"/>
      <c r="B232" s="442"/>
      <c r="C232" s="443"/>
      <c r="D232" s="444"/>
      <c r="E232" s="445"/>
      <c r="F232" s="446"/>
      <c r="G232" s="447"/>
      <c r="H232" s="445"/>
      <c r="I232" s="448"/>
      <c r="J232" s="449"/>
      <c r="K232" s="449"/>
      <c r="L232" s="645">
        <f t="shared" si="3"/>
        <v>0</v>
      </c>
      <c r="M232" s="614"/>
      <c r="N232" s="614"/>
    </row>
    <row r="233" spans="1:14" ht="24.95" customHeight="1">
      <c r="A233" s="658"/>
      <c r="B233" s="442"/>
      <c r="C233" s="443"/>
      <c r="D233" s="444"/>
      <c r="E233" s="445"/>
      <c r="F233" s="446"/>
      <c r="G233" s="447"/>
      <c r="H233" s="445"/>
      <c r="I233" s="448"/>
      <c r="J233" s="449"/>
      <c r="K233" s="449"/>
      <c r="L233" s="645">
        <f t="shared" si="3"/>
        <v>0</v>
      </c>
      <c r="M233" s="614"/>
      <c r="N233" s="614"/>
    </row>
    <row r="234" spans="1:14" ht="24.95" customHeight="1">
      <c r="A234" s="658"/>
      <c r="B234" s="442"/>
      <c r="C234" s="443"/>
      <c r="D234" s="444"/>
      <c r="E234" s="445"/>
      <c r="F234" s="446"/>
      <c r="G234" s="447"/>
      <c r="H234" s="445"/>
      <c r="I234" s="448"/>
      <c r="J234" s="449"/>
      <c r="K234" s="449"/>
      <c r="L234" s="645">
        <f t="shared" si="3"/>
        <v>0</v>
      </c>
      <c r="M234" s="614"/>
      <c r="N234" s="614"/>
    </row>
    <row r="235" spans="1:14" ht="24.95" customHeight="1">
      <c r="A235" s="658"/>
      <c r="B235" s="442"/>
      <c r="C235" s="443"/>
      <c r="D235" s="444"/>
      <c r="E235" s="445"/>
      <c r="F235" s="446"/>
      <c r="G235" s="447"/>
      <c r="H235" s="445"/>
      <c r="I235" s="448"/>
      <c r="J235" s="449"/>
      <c r="K235" s="449"/>
      <c r="L235" s="645">
        <f t="shared" si="3"/>
        <v>0</v>
      </c>
      <c r="M235" s="614"/>
      <c r="N235" s="614"/>
    </row>
    <row r="236" spans="1:14" ht="24.95" customHeight="1">
      <c r="A236" s="658"/>
      <c r="B236" s="442"/>
      <c r="C236" s="443"/>
      <c r="D236" s="444"/>
      <c r="E236" s="445"/>
      <c r="F236" s="446"/>
      <c r="G236" s="447"/>
      <c r="H236" s="445"/>
      <c r="I236" s="448"/>
      <c r="J236" s="449"/>
      <c r="K236" s="449"/>
      <c r="L236" s="645">
        <f t="shared" si="3"/>
        <v>0</v>
      </c>
      <c r="M236" s="614"/>
      <c r="N236" s="614"/>
    </row>
    <row r="237" spans="1:14" ht="24.95" customHeight="1">
      <c r="A237" s="658"/>
      <c r="B237" s="442"/>
      <c r="C237" s="443"/>
      <c r="D237" s="444"/>
      <c r="E237" s="445"/>
      <c r="F237" s="446"/>
      <c r="G237" s="447"/>
      <c r="H237" s="445"/>
      <c r="I237" s="448"/>
      <c r="J237" s="449"/>
      <c r="K237" s="449"/>
      <c r="L237" s="645">
        <f t="shared" si="3"/>
        <v>0</v>
      </c>
      <c r="M237" s="614"/>
      <c r="N237" s="614"/>
    </row>
    <row r="238" spans="1:14" ht="24.95" customHeight="1" thickBot="1">
      <c r="A238" s="660"/>
      <c r="B238" s="634"/>
      <c r="C238" s="635"/>
      <c r="D238" s="636"/>
      <c r="E238" s="637"/>
      <c r="F238" s="638"/>
      <c r="G238" s="639"/>
      <c r="H238" s="637"/>
      <c r="I238" s="640"/>
      <c r="J238" s="641"/>
      <c r="K238" s="642"/>
      <c r="L238" s="646">
        <f t="shared" si="3"/>
        <v>0</v>
      </c>
      <c r="M238" s="614"/>
      <c r="N238" s="614"/>
    </row>
  </sheetData>
  <sheetProtection selectLockedCells="1"/>
  <protectedRanges>
    <protectedRange sqref="B2:K2 F42:I58 B59:I238 C14 G14:I14 B16:C58 G16:I41 K14 K16:K238" name="範囲1"/>
    <protectedRange sqref="F35:F41 D35:E58 D12:F34 B15:C15 B14 B12:C13 G12:I13 G15:I15 B3:K3 K15 B4:I11 K4:K13 J4:J238" name="範囲1_1"/>
    <protectedRange sqref="L2:M2" name="範囲1_2"/>
  </protectedRanges>
  <autoFilter ref="B1:L238" xr:uid="{00000000-0001-0000-0700-000000000000}"/>
  <mergeCells count="6">
    <mergeCell ref="T1:V1"/>
    <mergeCell ref="N7:N10"/>
    <mergeCell ref="N2:N6"/>
    <mergeCell ref="S2:S4"/>
    <mergeCell ref="S5:S8"/>
    <mergeCell ref="O1:Q1"/>
  </mergeCells>
  <phoneticPr fontId="3"/>
  <conditionalFormatting sqref="B3:I238">
    <cfRule type="expression" dxfId="32" priority="1">
      <formula>$E3="通帳預入 "</formula>
    </cfRule>
    <cfRule type="expression" dxfId="31" priority="2">
      <formula>OR($F3="事務費　",$F3="会議費　",$F3="負担金　",$F3="慶弔費　",$F3="雑費　",$F3="予備費　")</formula>
    </cfRule>
    <cfRule type="expression" dxfId="30" priority="3">
      <formula>$F3="事業費Ｂ"</formula>
    </cfRule>
    <cfRule type="expression" dxfId="29" priority="4">
      <formula>$F3="事業費A"</formula>
    </cfRule>
    <cfRule type="expression" dxfId="28" priority="5">
      <formula>$E3="通帳払出額"</formula>
    </cfRule>
  </conditionalFormatting>
  <conditionalFormatting sqref="G14:I41 F42:I58 E59:I238 E2:I2">
    <cfRule type="expression" dxfId="27" priority="46" stopIfTrue="1">
      <formula>EXACT($E2,"事業費　")</formula>
    </cfRule>
  </conditionalFormatting>
  <conditionalFormatting sqref="G13:K14 C13:C14">
    <cfRule type="expression" dxfId="26" priority="13">
      <formula>$E13="通帳払出額"</formula>
    </cfRule>
    <cfRule type="expression" dxfId="25" priority="15">
      <formula>$F13="事業費B"</formula>
    </cfRule>
  </conditionalFormatting>
  <conditionalFormatting sqref="G14:K41 B14:C58 F42:K58 B59:K238">
    <cfRule type="expression" dxfId="24" priority="36">
      <formula>$F14="事業費A"</formula>
    </cfRule>
  </conditionalFormatting>
  <conditionalFormatting sqref="G14:K41 F42:K58 B59:K238 B14:C58">
    <cfRule type="expression" dxfId="23" priority="35">
      <formula>$F14="事業費B"</formula>
    </cfRule>
  </conditionalFormatting>
  <conditionalFormatting sqref="J3:J238">
    <cfRule type="expression" dxfId="22" priority="9">
      <formula>$E3="通帳預入 "</formula>
    </cfRule>
    <cfRule type="expression" dxfId="21" priority="28">
      <formula>$D3="収入"</formula>
    </cfRule>
  </conditionalFormatting>
  <conditionalFormatting sqref="J13:J14">
    <cfRule type="expression" dxfId="20" priority="18">
      <formula>$D13="収入"</formula>
    </cfRule>
    <cfRule type="expression" dxfId="19" priority="21" stopIfTrue="1">
      <formula>AND(COUNTIF($E13,"* "))</formula>
    </cfRule>
  </conditionalFormatting>
  <conditionalFormatting sqref="J14:J238">
    <cfRule type="expression" dxfId="18" priority="42" stopIfTrue="1">
      <formula>AND(COUNTIF($E14,"* "))</formula>
    </cfRule>
  </conditionalFormatting>
  <conditionalFormatting sqref="K3">
    <cfRule type="expression" dxfId="17" priority="29" stopIfTrue="1">
      <formula>AND(COUNTIF($E3,"*　"))</formula>
    </cfRule>
  </conditionalFormatting>
  <conditionalFormatting sqref="K3:K238">
    <cfRule type="expression" dxfId="16" priority="10">
      <formula>$E3="通帳払出額"</formula>
    </cfRule>
    <cfRule type="expression" dxfId="15" priority="11">
      <formula>$E3="通帳払出額"</formula>
    </cfRule>
    <cfRule type="expression" dxfId="14" priority="24">
      <formula>$D3="支出"</formula>
    </cfRule>
    <cfRule type="expression" dxfId="13" priority="31">
      <formula>$E3="現金払出額"</formula>
    </cfRule>
  </conditionalFormatting>
  <conditionalFormatting sqref="K13:K14">
    <cfRule type="expression" dxfId="12" priority="14">
      <formula>$D13="支出"</formula>
    </cfRule>
    <cfRule type="expression" dxfId="11" priority="20" stopIfTrue="1">
      <formula>AND(COUNTIF($D13,"支出"))</formula>
    </cfRule>
  </conditionalFormatting>
  <conditionalFormatting sqref="K14:K238">
    <cfRule type="expression" dxfId="10" priority="47" stopIfTrue="1">
      <formula>AND(COUNTIF($D14,"支出"))</formula>
    </cfRule>
  </conditionalFormatting>
  <dataValidations count="6">
    <dataValidation type="list" allowBlank="1" showInputMessage="1" showErrorMessage="1" sqref="H2" xr:uid="{7658A967-ECD4-457A-AE02-E22344159701}">
      <formula1>INDIRECT(F2)</formula1>
    </dataValidation>
    <dataValidation type="list" allowBlank="1" showInputMessage="1" showErrorMessage="1" sqref="F2" xr:uid="{76F0ED5B-7E07-46AB-94B9-01C211217805}">
      <formula1>"A_社会奉仕,B_教養講座,C_健康増進,D_その他,事務費,会議費,負担金,慶弔費,雑費,予備費"</formula1>
    </dataValidation>
    <dataValidation type="list" allowBlank="1" showInputMessage="1" showErrorMessage="1" sqref="E3:E238 G3:H238" xr:uid="{41792AFF-19FC-45BD-90AB-A25E146C5DEC}">
      <formula1>INDIRECT(D3)</formula1>
    </dataValidation>
    <dataValidation type="list" allowBlank="1" showInputMessage="1" showErrorMessage="1" sqref="D3:D238" xr:uid="{70CF603D-2796-4AB6-A2BD-E5690B21161B}">
      <formula1>収入・支出</formula1>
    </dataValidation>
    <dataValidation type="list" showInputMessage="1" showErrorMessage="1" sqref="F3:F238" xr:uid="{682066AB-8CFE-4DDC-9B29-BE2B5122E84E}">
      <formula1>INDIRECT(E3)</formula1>
    </dataValidation>
    <dataValidation type="list" allowBlank="1" showInputMessage="1" showErrorMessage="1" sqref="AH1" xr:uid="{32148B2A-E37F-443E-81AF-467BB4A6D94B}">
      <formula1>$AH$1</formula1>
    </dataValidation>
  </dataValidations>
  <pageMargins left="0.59055118110236227" right="0" top="0.59055118110236227" bottom="0.39370078740157483" header="0.31496062992125984" footer="0.11811023622047245"/>
  <pageSetup paperSize="9" orientation="portrait" r:id="rId1"/>
  <headerFooter alignWithMargins="0">
    <oddHeader>&amp;R現金出納帳</oddHeader>
    <oddFooter>&amp;C&amp;P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D2610A8-0AB6-45CD-A198-D20C37FE5C09}">
          <x14:formula1>
            <xm:f>細科目リスト</xm:f>
          </x14:formula1>
          <xm:sqref>VSI983069:VSI983098 JK851997:JK852026 JK65532:JK65561 TG65532:TG65561 ADC65532:ADC65561 AMY65532:AMY65561 AWU65532:AWU65561 BGQ65532:BGQ65561 BQM65532:BQM65561 CAI65532:CAI65561 CKE65532:CKE65561 CUA65532:CUA65561 DDW65532:DDW65561 DNS65532:DNS65561 DXO65532:DXO65561 EHK65532:EHK65561 ERG65532:ERG65561 FBC65532:FBC65561 FKY65532:FKY65561 FUU65532:FUU65561 GEQ65532:GEQ65561 GOM65532:GOM65561 GYI65532:GYI65561 HIE65532:HIE65561 HSA65532:HSA65561 IBW65532:IBW65561 ILS65532:ILS65561 IVO65532:IVO65561 JFK65532:JFK65561 JPG65532:JPG65561 JZC65532:JZC65561 KIY65532:KIY65561 KSU65532:KSU65561 LCQ65532:LCQ65561 LMM65532:LMM65561 LWI65532:LWI65561 MGE65532:MGE65561 MQA65532:MQA65561 MZW65532:MZW65561 NJS65532:NJS65561 NTO65532:NTO65561 ODK65532:ODK65561 ONG65532:ONG65561 OXC65532:OXC65561 PGY65532:PGY65561 PQU65532:PQU65561 QAQ65532:QAQ65561 QKM65532:QKM65561 QUI65532:QUI65561 REE65532:REE65561 ROA65532:ROA65561 RXW65532:RXW65561 SHS65532:SHS65561 SRO65532:SRO65561 TBK65532:TBK65561 TLG65532:TLG65561 TVC65532:TVC65561 UEY65532:UEY65561 UOU65532:UOU65561 UYQ65532:UYQ65561 VIM65532:VIM65561 VSI65532:VSI65561 WCE65532:WCE65561 WMA65532:WMA65561 WVW65532:WVW65561 TG851997:TG852026 JK131068:JK131097 TG131068:TG131097 ADC131068:ADC131097 AMY131068:AMY131097 AWU131068:AWU131097 BGQ131068:BGQ131097 BQM131068:BQM131097 CAI131068:CAI131097 CKE131068:CKE131097 CUA131068:CUA131097 DDW131068:DDW131097 DNS131068:DNS131097 DXO131068:DXO131097 EHK131068:EHK131097 ERG131068:ERG131097 FBC131068:FBC131097 FKY131068:FKY131097 FUU131068:FUU131097 GEQ131068:GEQ131097 GOM131068:GOM131097 GYI131068:GYI131097 HIE131068:HIE131097 HSA131068:HSA131097 IBW131068:IBW131097 ILS131068:ILS131097 IVO131068:IVO131097 JFK131068:JFK131097 JPG131068:JPG131097 JZC131068:JZC131097 KIY131068:KIY131097 KSU131068:KSU131097 LCQ131068:LCQ131097 LMM131068:LMM131097 LWI131068:LWI131097 MGE131068:MGE131097 MQA131068:MQA131097 MZW131068:MZW131097 NJS131068:NJS131097 NTO131068:NTO131097 ODK131068:ODK131097 ONG131068:ONG131097 OXC131068:OXC131097 PGY131068:PGY131097 PQU131068:PQU131097 QAQ131068:QAQ131097 QKM131068:QKM131097 QUI131068:QUI131097 REE131068:REE131097 ROA131068:ROA131097 RXW131068:RXW131097 SHS131068:SHS131097 SRO131068:SRO131097 TBK131068:TBK131097 TLG131068:TLG131097 TVC131068:TVC131097 UEY131068:UEY131097 UOU131068:UOU131097 UYQ131068:UYQ131097 VIM131068:VIM131097 VSI131068:VSI131097 WCE131068:WCE131097 WMA131068:WMA131097 WVW131068:WVW131097 ADC851997:ADC852026 JK196604:JK196633 TG196604:TG196633 ADC196604:ADC196633 AMY196604:AMY196633 AWU196604:AWU196633 BGQ196604:BGQ196633 BQM196604:BQM196633 CAI196604:CAI196633 CKE196604:CKE196633 CUA196604:CUA196633 DDW196604:DDW196633 DNS196604:DNS196633 DXO196604:DXO196633 EHK196604:EHK196633 ERG196604:ERG196633 FBC196604:FBC196633 FKY196604:FKY196633 FUU196604:FUU196633 GEQ196604:GEQ196633 GOM196604:GOM196633 GYI196604:GYI196633 HIE196604:HIE196633 HSA196604:HSA196633 IBW196604:IBW196633 ILS196604:ILS196633 IVO196604:IVO196633 JFK196604:JFK196633 JPG196604:JPG196633 JZC196604:JZC196633 KIY196604:KIY196633 KSU196604:KSU196633 LCQ196604:LCQ196633 LMM196604:LMM196633 LWI196604:LWI196633 MGE196604:MGE196633 MQA196604:MQA196633 MZW196604:MZW196633 NJS196604:NJS196633 NTO196604:NTO196633 ODK196604:ODK196633 ONG196604:ONG196633 OXC196604:OXC196633 PGY196604:PGY196633 PQU196604:PQU196633 QAQ196604:QAQ196633 QKM196604:QKM196633 QUI196604:QUI196633 REE196604:REE196633 ROA196604:ROA196633 RXW196604:RXW196633 SHS196604:SHS196633 SRO196604:SRO196633 TBK196604:TBK196633 TLG196604:TLG196633 TVC196604:TVC196633 UEY196604:UEY196633 UOU196604:UOU196633 UYQ196604:UYQ196633 VIM196604:VIM196633 VSI196604:VSI196633 WCE196604:WCE196633 WMA196604:WMA196633 WVW196604:WVW196633 AMY851997:AMY852026 JK262140:JK262169 TG262140:TG262169 ADC262140:ADC262169 AMY262140:AMY262169 AWU262140:AWU262169 BGQ262140:BGQ262169 BQM262140:BQM262169 CAI262140:CAI262169 CKE262140:CKE262169 CUA262140:CUA262169 DDW262140:DDW262169 DNS262140:DNS262169 DXO262140:DXO262169 EHK262140:EHK262169 ERG262140:ERG262169 FBC262140:FBC262169 FKY262140:FKY262169 FUU262140:FUU262169 GEQ262140:GEQ262169 GOM262140:GOM262169 GYI262140:GYI262169 HIE262140:HIE262169 HSA262140:HSA262169 IBW262140:IBW262169 ILS262140:ILS262169 IVO262140:IVO262169 JFK262140:JFK262169 JPG262140:JPG262169 JZC262140:JZC262169 KIY262140:KIY262169 KSU262140:KSU262169 LCQ262140:LCQ262169 LMM262140:LMM262169 LWI262140:LWI262169 MGE262140:MGE262169 MQA262140:MQA262169 MZW262140:MZW262169 NJS262140:NJS262169 NTO262140:NTO262169 ODK262140:ODK262169 ONG262140:ONG262169 OXC262140:OXC262169 PGY262140:PGY262169 PQU262140:PQU262169 QAQ262140:QAQ262169 QKM262140:QKM262169 QUI262140:QUI262169 REE262140:REE262169 ROA262140:ROA262169 RXW262140:RXW262169 SHS262140:SHS262169 SRO262140:SRO262169 TBK262140:TBK262169 TLG262140:TLG262169 TVC262140:TVC262169 UEY262140:UEY262169 UOU262140:UOU262169 UYQ262140:UYQ262169 VIM262140:VIM262169 VSI262140:VSI262169 WCE262140:WCE262169 WMA262140:WMA262169 WVW262140:WVW262169 AWU851997:AWU852026 JK327676:JK327705 TG327676:TG327705 ADC327676:ADC327705 AMY327676:AMY327705 AWU327676:AWU327705 BGQ327676:BGQ327705 BQM327676:BQM327705 CAI327676:CAI327705 CKE327676:CKE327705 CUA327676:CUA327705 DDW327676:DDW327705 DNS327676:DNS327705 DXO327676:DXO327705 EHK327676:EHK327705 ERG327676:ERG327705 FBC327676:FBC327705 FKY327676:FKY327705 FUU327676:FUU327705 GEQ327676:GEQ327705 GOM327676:GOM327705 GYI327676:GYI327705 HIE327676:HIE327705 HSA327676:HSA327705 IBW327676:IBW327705 ILS327676:ILS327705 IVO327676:IVO327705 JFK327676:JFK327705 JPG327676:JPG327705 JZC327676:JZC327705 KIY327676:KIY327705 KSU327676:KSU327705 LCQ327676:LCQ327705 LMM327676:LMM327705 LWI327676:LWI327705 MGE327676:MGE327705 MQA327676:MQA327705 MZW327676:MZW327705 NJS327676:NJS327705 NTO327676:NTO327705 ODK327676:ODK327705 ONG327676:ONG327705 OXC327676:OXC327705 PGY327676:PGY327705 PQU327676:PQU327705 QAQ327676:QAQ327705 QKM327676:QKM327705 QUI327676:QUI327705 REE327676:REE327705 ROA327676:ROA327705 RXW327676:RXW327705 SHS327676:SHS327705 SRO327676:SRO327705 TBK327676:TBK327705 TLG327676:TLG327705 TVC327676:TVC327705 UEY327676:UEY327705 UOU327676:UOU327705 UYQ327676:UYQ327705 VIM327676:VIM327705 VSI327676:VSI327705 WCE327676:WCE327705 WMA327676:WMA327705 WVW327676:WVW327705 BGQ851997:BGQ852026 JK393212:JK393241 TG393212:TG393241 ADC393212:ADC393241 AMY393212:AMY393241 AWU393212:AWU393241 BGQ393212:BGQ393241 BQM393212:BQM393241 CAI393212:CAI393241 CKE393212:CKE393241 CUA393212:CUA393241 DDW393212:DDW393241 DNS393212:DNS393241 DXO393212:DXO393241 EHK393212:EHK393241 ERG393212:ERG393241 FBC393212:FBC393241 FKY393212:FKY393241 FUU393212:FUU393241 GEQ393212:GEQ393241 GOM393212:GOM393241 GYI393212:GYI393241 HIE393212:HIE393241 HSA393212:HSA393241 IBW393212:IBW393241 ILS393212:ILS393241 IVO393212:IVO393241 JFK393212:JFK393241 JPG393212:JPG393241 JZC393212:JZC393241 KIY393212:KIY393241 KSU393212:KSU393241 LCQ393212:LCQ393241 LMM393212:LMM393241 LWI393212:LWI393241 MGE393212:MGE393241 MQA393212:MQA393241 MZW393212:MZW393241 NJS393212:NJS393241 NTO393212:NTO393241 ODK393212:ODK393241 ONG393212:ONG393241 OXC393212:OXC393241 PGY393212:PGY393241 PQU393212:PQU393241 QAQ393212:QAQ393241 QKM393212:QKM393241 QUI393212:QUI393241 REE393212:REE393241 ROA393212:ROA393241 RXW393212:RXW393241 SHS393212:SHS393241 SRO393212:SRO393241 TBK393212:TBK393241 TLG393212:TLG393241 TVC393212:TVC393241 UEY393212:UEY393241 UOU393212:UOU393241 UYQ393212:UYQ393241 VIM393212:VIM393241 VSI393212:VSI393241 WCE393212:WCE393241 WMA393212:WMA393241 WVW393212:WVW393241 BQM851997:BQM852026 JK458748:JK458777 TG458748:TG458777 ADC458748:ADC458777 AMY458748:AMY458777 AWU458748:AWU458777 BGQ458748:BGQ458777 BQM458748:BQM458777 CAI458748:CAI458777 CKE458748:CKE458777 CUA458748:CUA458777 DDW458748:DDW458777 DNS458748:DNS458777 DXO458748:DXO458777 EHK458748:EHK458777 ERG458748:ERG458777 FBC458748:FBC458777 FKY458748:FKY458777 FUU458748:FUU458777 GEQ458748:GEQ458777 GOM458748:GOM458777 GYI458748:GYI458777 HIE458748:HIE458777 HSA458748:HSA458777 IBW458748:IBW458777 ILS458748:ILS458777 IVO458748:IVO458777 JFK458748:JFK458777 JPG458748:JPG458777 JZC458748:JZC458777 KIY458748:KIY458777 KSU458748:KSU458777 LCQ458748:LCQ458777 LMM458748:LMM458777 LWI458748:LWI458777 MGE458748:MGE458777 MQA458748:MQA458777 MZW458748:MZW458777 NJS458748:NJS458777 NTO458748:NTO458777 ODK458748:ODK458777 ONG458748:ONG458777 OXC458748:OXC458777 PGY458748:PGY458777 PQU458748:PQU458777 QAQ458748:QAQ458777 QKM458748:QKM458777 QUI458748:QUI458777 REE458748:REE458777 ROA458748:ROA458777 RXW458748:RXW458777 SHS458748:SHS458777 SRO458748:SRO458777 TBK458748:TBK458777 TLG458748:TLG458777 TVC458748:TVC458777 UEY458748:UEY458777 UOU458748:UOU458777 UYQ458748:UYQ458777 VIM458748:VIM458777 VSI458748:VSI458777 WCE458748:WCE458777 WMA458748:WMA458777 WVW458748:WVW458777 CAI851997:CAI852026 JK524284:JK524313 TG524284:TG524313 ADC524284:ADC524313 AMY524284:AMY524313 AWU524284:AWU524313 BGQ524284:BGQ524313 BQM524284:BQM524313 CAI524284:CAI524313 CKE524284:CKE524313 CUA524284:CUA524313 DDW524284:DDW524313 DNS524284:DNS524313 DXO524284:DXO524313 EHK524284:EHK524313 ERG524284:ERG524313 FBC524284:FBC524313 FKY524284:FKY524313 FUU524284:FUU524313 GEQ524284:GEQ524313 GOM524284:GOM524313 GYI524284:GYI524313 HIE524284:HIE524313 HSA524284:HSA524313 IBW524284:IBW524313 ILS524284:ILS524313 IVO524284:IVO524313 JFK524284:JFK524313 JPG524284:JPG524313 JZC524284:JZC524313 KIY524284:KIY524313 KSU524284:KSU524313 LCQ524284:LCQ524313 LMM524284:LMM524313 LWI524284:LWI524313 MGE524284:MGE524313 MQA524284:MQA524313 MZW524284:MZW524313 NJS524284:NJS524313 NTO524284:NTO524313 ODK524284:ODK524313 ONG524284:ONG524313 OXC524284:OXC524313 PGY524284:PGY524313 PQU524284:PQU524313 QAQ524284:QAQ524313 QKM524284:QKM524313 QUI524284:QUI524313 REE524284:REE524313 ROA524284:ROA524313 RXW524284:RXW524313 SHS524284:SHS524313 SRO524284:SRO524313 TBK524284:TBK524313 TLG524284:TLG524313 TVC524284:TVC524313 UEY524284:UEY524313 UOU524284:UOU524313 UYQ524284:UYQ524313 VIM524284:VIM524313 VSI524284:VSI524313 WCE524284:WCE524313 WMA524284:WMA524313 WVW524284:WVW524313 CKE851997:CKE852026 JK589820:JK589849 TG589820:TG589849 ADC589820:ADC589849 AMY589820:AMY589849 AWU589820:AWU589849 BGQ589820:BGQ589849 BQM589820:BQM589849 CAI589820:CAI589849 CKE589820:CKE589849 CUA589820:CUA589849 DDW589820:DDW589849 DNS589820:DNS589849 DXO589820:DXO589849 EHK589820:EHK589849 ERG589820:ERG589849 FBC589820:FBC589849 FKY589820:FKY589849 FUU589820:FUU589849 GEQ589820:GEQ589849 GOM589820:GOM589849 GYI589820:GYI589849 HIE589820:HIE589849 HSA589820:HSA589849 IBW589820:IBW589849 ILS589820:ILS589849 IVO589820:IVO589849 JFK589820:JFK589849 JPG589820:JPG589849 JZC589820:JZC589849 KIY589820:KIY589849 KSU589820:KSU589849 LCQ589820:LCQ589849 LMM589820:LMM589849 LWI589820:LWI589849 MGE589820:MGE589849 MQA589820:MQA589849 MZW589820:MZW589849 NJS589820:NJS589849 NTO589820:NTO589849 ODK589820:ODK589849 ONG589820:ONG589849 OXC589820:OXC589849 PGY589820:PGY589849 PQU589820:PQU589849 QAQ589820:QAQ589849 QKM589820:QKM589849 QUI589820:QUI589849 REE589820:REE589849 ROA589820:ROA589849 RXW589820:RXW589849 SHS589820:SHS589849 SRO589820:SRO589849 TBK589820:TBK589849 TLG589820:TLG589849 TVC589820:TVC589849 UEY589820:UEY589849 UOU589820:UOU589849 UYQ589820:UYQ589849 VIM589820:VIM589849 VSI589820:VSI589849 WCE589820:WCE589849 WMA589820:WMA589849 WVW589820:WVW589849 CUA851997:CUA852026 JK655356:JK655385 TG655356:TG655385 ADC655356:ADC655385 AMY655356:AMY655385 AWU655356:AWU655385 BGQ655356:BGQ655385 BQM655356:BQM655385 CAI655356:CAI655385 CKE655356:CKE655385 CUA655356:CUA655385 DDW655356:DDW655385 DNS655356:DNS655385 DXO655356:DXO655385 EHK655356:EHK655385 ERG655356:ERG655385 FBC655356:FBC655385 FKY655356:FKY655385 FUU655356:FUU655385 GEQ655356:GEQ655385 GOM655356:GOM655385 GYI655356:GYI655385 HIE655356:HIE655385 HSA655356:HSA655385 IBW655356:IBW655385 ILS655356:ILS655385 IVO655356:IVO655385 JFK655356:JFK655385 JPG655356:JPG655385 JZC655356:JZC655385 KIY655356:KIY655385 KSU655356:KSU655385 LCQ655356:LCQ655385 LMM655356:LMM655385 LWI655356:LWI655385 MGE655356:MGE655385 MQA655356:MQA655385 MZW655356:MZW655385 NJS655356:NJS655385 NTO655356:NTO655385 ODK655356:ODK655385 ONG655356:ONG655385 OXC655356:OXC655385 PGY655356:PGY655385 PQU655356:PQU655385 QAQ655356:QAQ655385 QKM655356:QKM655385 QUI655356:QUI655385 REE655356:REE655385 ROA655356:ROA655385 RXW655356:RXW655385 SHS655356:SHS655385 SRO655356:SRO655385 TBK655356:TBK655385 TLG655356:TLG655385 TVC655356:TVC655385 UEY655356:UEY655385 UOU655356:UOU655385 UYQ655356:UYQ655385 VIM655356:VIM655385 VSI655356:VSI655385 WCE655356:WCE655385 WMA655356:WMA655385 WVW655356:WVW655385 DDW851997:DDW852026 JK720892:JK720921 TG720892:TG720921 ADC720892:ADC720921 AMY720892:AMY720921 AWU720892:AWU720921 BGQ720892:BGQ720921 BQM720892:BQM720921 CAI720892:CAI720921 CKE720892:CKE720921 CUA720892:CUA720921 DDW720892:DDW720921 DNS720892:DNS720921 DXO720892:DXO720921 EHK720892:EHK720921 ERG720892:ERG720921 FBC720892:FBC720921 FKY720892:FKY720921 FUU720892:FUU720921 GEQ720892:GEQ720921 GOM720892:GOM720921 GYI720892:GYI720921 HIE720892:HIE720921 HSA720892:HSA720921 IBW720892:IBW720921 ILS720892:ILS720921 IVO720892:IVO720921 JFK720892:JFK720921 JPG720892:JPG720921 JZC720892:JZC720921 KIY720892:KIY720921 KSU720892:KSU720921 LCQ720892:LCQ720921 LMM720892:LMM720921 LWI720892:LWI720921 MGE720892:MGE720921 MQA720892:MQA720921 MZW720892:MZW720921 NJS720892:NJS720921 NTO720892:NTO720921 ODK720892:ODK720921 ONG720892:ONG720921 OXC720892:OXC720921 PGY720892:PGY720921 PQU720892:PQU720921 QAQ720892:QAQ720921 QKM720892:QKM720921 QUI720892:QUI720921 REE720892:REE720921 ROA720892:ROA720921 RXW720892:RXW720921 SHS720892:SHS720921 SRO720892:SRO720921 TBK720892:TBK720921 TLG720892:TLG720921 TVC720892:TVC720921 UEY720892:UEY720921 UOU720892:UOU720921 UYQ720892:UYQ720921 VIM720892:VIM720921 VSI720892:VSI720921 WCE720892:WCE720921 WMA720892:WMA720921 WVW720892:WVW720921 DNS851997:DNS852026 JK786428:JK786457 TG786428:TG786457 ADC786428:ADC786457 AMY786428:AMY786457 AWU786428:AWU786457 BGQ786428:BGQ786457 BQM786428:BQM786457 CAI786428:CAI786457 CKE786428:CKE786457 CUA786428:CUA786457 DDW786428:DDW786457 DNS786428:DNS786457 DXO786428:DXO786457 EHK786428:EHK786457 ERG786428:ERG786457 FBC786428:FBC786457 FKY786428:FKY786457 FUU786428:FUU786457 GEQ786428:GEQ786457 GOM786428:GOM786457 GYI786428:GYI786457 HIE786428:HIE786457 HSA786428:HSA786457 IBW786428:IBW786457 ILS786428:ILS786457 IVO786428:IVO786457 JFK786428:JFK786457 JPG786428:JPG786457 JZC786428:JZC786457 KIY786428:KIY786457 KSU786428:KSU786457 LCQ786428:LCQ786457 LMM786428:LMM786457 LWI786428:LWI786457 MGE786428:MGE786457 MQA786428:MQA786457 MZW786428:MZW786457 NJS786428:NJS786457 NTO786428:NTO786457 ODK786428:ODK786457 ONG786428:ONG786457 OXC786428:OXC786457 PGY786428:PGY786457 PQU786428:PQU786457 QAQ786428:QAQ786457 QKM786428:QKM786457 QUI786428:QUI786457 REE786428:REE786457 ROA786428:ROA786457 RXW786428:RXW786457 SHS786428:SHS786457 SRO786428:SRO786457 TBK786428:TBK786457 TLG786428:TLG786457 TVC786428:TVC786457 UEY786428:UEY786457 UOU786428:UOU786457 UYQ786428:UYQ786457 VIM786428:VIM786457 VSI786428:VSI786457 WCE786428:WCE786457 WMA786428:WMA786457 WVW786428:WVW786457 DXO851997:DXO852026 JK851964:JK851993 TG851964:TG851993 ADC851964:ADC851993 AMY851964:AMY851993 AWU851964:AWU851993 BGQ851964:BGQ851993 BQM851964:BQM851993 CAI851964:CAI851993 CKE851964:CKE851993 CUA851964:CUA851993 DDW851964:DDW851993 DNS851964:DNS851993 DXO851964:DXO851993 EHK851964:EHK851993 ERG851964:ERG851993 FBC851964:FBC851993 FKY851964:FKY851993 FUU851964:FUU851993 GEQ851964:GEQ851993 GOM851964:GOM851993 GYI851964:GYI851993 HIE851964:HIE851993 HSA851964:HSA851993 IBW851964:IBW851993 ILS851964:ILS851993 IVO851964:IVO851993 JFK851964:JFK851993 JPG851964:JPG851993 JZC851964:JZC851993 KIY851964:KIY851993 KSU851964:KSU851993 LCQ851964:LCQ851993 LMM851964:LMM851993 LWI851964:LWI851993 MGE851964:MGE851993 MQA851964:MQA851993 MZW851964:MZW851993 NJS851964:NJS851993 NTO851964:NTO851993 ODK851964:ODK851993 ONG851964:ONG851993 OXC851964:OXC851993 PGY851964:PGY851993 PQU851964:PQU851993 QAQ851964:QAQ851993 QKM851964:QKM851993 QUI851964:QUI851993 REE851964:REE851993 ROA851964:ROA851993 RXW851964:RXW851993 SHS851964:SHS851993 SRO851964:SRO851993 TBK851964:TBK851993 TLG851964:TLG851993 TVC851964:TVC851993 UEY851964:UEY851993 UOU851964:UOU851993 UYQ851964:UYQ851993 VIM851964:VIM851993 VSI851964:VSI851993 WCE851964:WCE851993 WMA851964:WMA851993 WVW851964:WVW851993 EHK851997:EHK852026 JK917500:JK917529 TG917500:TG917529 ADC917500:ADC917529 AMY917500:AMY917529 AWU917500:AWU917529 BGQ917500:BGQ917529 BQM917500:BQM917529 CAI917500:CAI917529 CKE917500:CKE917529 CUA917500:CUA917529 DDW917500:DDW917529 DNS917500:DNS917529 DXO917500:DXO917529 EHK917500:EHK917529 ERG917500:ERG917529 FBC917500:FBC917529 FKY917500:FKY917529 FUU917500:FUU917529 GEQ917500:GEQ917529 GOM917500:GOM917529 GYI917500:GYI917529 HIE917500:HIE917529 HSA917500:HSA917529 IBW917500:IBW917529 ILS917500:ILS917529 IVO917500:IVO917529 JFK917500:JFK917529 JPG917500:JPG917529 JZC917500:JZC917529 KIY917500:KIY917529 KSU917500:KSU917529 LCQ917500:LCQ917529 LMM917500:LMM917529 LWI917500:LWI917529 MGE917500:MGE917529 MQA917500:MQA917529 MZW917500:MZW917529 NJS917500:NJS917529 NTO917500:NTO917529 ODK917500:ODK917529 ONG917500:ONG917529 OXC917500:OXC917529 PGY917500:PGY917529 PQU917500:PQU917529 QAQ917500:QAQ917529 QKM917500:QKM917529 QUI917500:QUI917529 REE917500:REE917529 ROA917500:ROA917529 RXW917500:RXW917529 SHS917500:SHS917529 SRO917500:SRO917529 TBK917500:TBK917529 TLG917500:TLG917529 TVC917500:TVC917529 UEY917500:UEY917529 UOU917500:UOU917529 UYQ917500:UYQ917529 VIM917500:VIM917529 VSI917500:VSI917529 WCE917500:WCE917529 WMA917500:WMA917529 WVW917500:WVW917529 ERG851997:ERG852026 JK983036:JK983065 TG983036:TG983065 ADC983036:ADC983065 AMY983036:AMY983065 AWU983036:AWU983065 BGQ983036:BGQ983065 BQM983036:BQM983065 CAI983036:CAI983065 CKE983036:CKE983065 CUA983036:CUA983065 DDW983036:DDW983065 DNS983036:DNS983065 DXO983036:DXO983065 EHK983036:EHK983065 ERG983036:ERG983065 FBC983036:FBC983065 FKY983036:FKY983065 FUU983036:FUU983065 GEQ983036:GEQ983065 GOM983036:GOM983065 GYI983036:GYI983065 HIE983036:HIE983065 HSA983036:HSA983065 IBW983036:IBW983065 ILS983036:ILS983065 IVO983036:IVO983065 JFK983036:JFK983065 JPG983036:JPG983065 JZC983036:JZC983065 KIY983036:KIY983065 KSU983036:KSU983065 LCQ983036:LCQ983065 LMM983036:LMM983065 LWI983036:LWI983065 MGE983036:MGE983065 MQA983036:MQA983065 MZW983036:MZW983065 NJS983036:NJS983065 NTO983036:NTO983065 ODK983036:ODK983065 ONG983036:ONG983065 OXC983036:OXC983065 PGY983036:PGY983065 PQU983036:PQU983065 QAQ983036:QAQ983065 QKM983036:QKM983065 QUI983036:QUI983065 REE983036:REE983065 ROA983036:ROA983065 RXW983036:RXW983065 SHS983036:SHS983065 SRO983036:SRO983065 TBK983036:TBK983065 TLG983036:TLG983065 TVC983036:TVC983065 UEY983036:UEY983065 UOU983036:UOU983065 UYQ983036:UYQ983065 VIM983036:VIM983065 VSI983036:VSI983065 WCE983036:WCE983065 WMA983036:WMA983065 WVW983036:WVW983065 WVW983069:WVW983098 FBC851997:FBC852026 JK65203:JK65231 TG65203:TG65231 ADC65203:ADC65231 AMY65203:AMY65231 AWU65203:AWU65231 BGQ65203:BGQ65231 BQM65203:BQM65231 CAI65203:CAI65231 CKE65203:CKE65231 CUA65203:CUA65231 DDW65203:DDW65231 DNS65203:DNS65231 DXO65203:DXO65231 EHK65203:EHK65231 ERG65203:ERG65231 FBC65203:FBC65231 FKY65203:FKY65231 FUU65203:FUU65231 GEQ65203:GEQ65231 GOM65203:GOM65231 GYI65203:GYI65231 HIE65203:HIE65231 HSA65203:HSA65231 IBW65203:IBW65231 ILS65203:ILS65231 IVO65203:IVO65231 JFK65203:JFK65231 JPG65203:JPG65231 JZC65203:JZC65231 KIY65203:KIY65231 KSU65203:KSU65231 LCQ65203:LCQ65231 LMM65203:LMM65231 LWI65203:LWI65231 MGE65203:MGE65231 MQA65203:MQA65231 MZW65203:MZW65231 NJS65203:NJS65231 NTO65203:NTO65231 ODK65203:ODK65231 ONG65203:ONG65231 OXC65203:OXC65231 PGY65203:PGY65231 PQU65203:PQU65231 QAQ65203:QAQ65231 QKM65203:QKM65231 QUI65203:QUI65231 REE65203:REE65231 ROA65203:ROA65231 RXW65203:RXW65231 SHS65203:SHS65231 SRO65203:SRO65231 TBK65203:TBK65231 TLG65203:TLG65231 TVC65203:TVC65231 UEY65203:UEY65231 UOU65203:UOU65231 UYQ65203:UYQ65231 VIM65203:VIM65231 VSI65203:VSI65231 WCE65203:WCE65231 WMA65203:WMA65231 WVW65203:WVW65231 FKY851997:FKY852026 JK130739:JK130767 TG130739:TG130767 ADC130739:ADC130767 AMY130739:AMY130767 AWU130739:AWU130767 BGQ130739:BGQ130767 BQM130739:BQM130767 CAI130739:CAI130767 CKE130739:CKE130767 CUA130739:CUA130767 DDW130739:DDW130767 DNS130739:DNS130767 DXO130739:DXO130767 EHK130739:EHK130767 ERG130739:ERG130767 FBC130739:FBC130767 FKY130739:FKY130767 FUU130739:FUU130767 GEQ130739:GEQ130767 GOM130739:GOM130767 GYI130739:GYI130767 HIE130739:HIE130767 HSA130739:HSA130767 IBW130739:IBW130767 ILS130739:ILS130767 IVO130739:IVO130767 JFK130739:JFK130767 JPG130739:JPG130767 JZC130739:JZC130767 KIY130739:KIY130767 KSU130739:KSU130767 LCQ130739:LCQ130767 LMM130739:LMM130767 LWI130739:LWI130767 MGE130739:MGE130767 MQA130739:MQA130767 MZW130739:MZW130767 NJS130739:NJS130767 NTO130739:NTO130767 ODK130739:ODK130767 ONG130739:ONG130767 OXC130739:OXC130767 PGY130739:PGY130767 PQU130739:PQU130767 QAQ130739:QAQ130767 QKM130739:QKM130767 QUI130739:QUI130767 REE130739:REE130767 ROA130739:ROA130767 RXW130739:RXW130767 SHS130739:SHS130767 SRO130739:SRO130767 TBK130739:TBK130767 TLG130739:TLG130767 TVC130739:TVC130767 UEY130739:UEY130767 UOU130739:UOU130767 UYQ130739:UYQ130767 VIM130739:VIM130767 VSI130739:VSI130767 WCE130739:WCE130767 WMA130739:WMA130767 WVW130739:WVW130767 FUU851997:FUU852026 JK196275:JK196303 TG196275:TG196303 ADC196275:ADC196303 AMY196275:AMY196303 AWU196275:AWU196303 BGQ196275:BGQ196303 BQM196275:BQM196303 CAI196275:CAI196303 CKE196275:CKE196303 CUA196275:CUA196303 DDW196275:DDW196303 DNS196275:DNS196303 DXO196275:DXO196303 EHK196275:EHK196303 ERG196275:ERG196303 FBC196275:FBC196303 FKY196275:FKY196303 FUU196275:FUU196303 GEQ196275:GEQ196303 GOM196275:GOM196303 GYI196275:GYI196303 HIE196275:HIE196303 HSA196275:HSA196303 IBW196275:IBW196303 ILS196275:ILS196303 IVO196275:IVO196303 JFK196275:JFK196303 JPG196275:JPG196303 JZC196275:JZC196303 KIY196275:KIY196303 KSU196275:KSU196303 LCQ196275:LCQ196303 LMM196275:LMM196303 LWI196275:LWI196303 MGE196275:MGE196303 MQA196275:MQA196303 MZW196275:MZW196303 NJS196275:NJS196303 NTO196275:NTO196303 ODK196275:ODK196303 ONG196275:ONG196303 OXC196275:OXC196303 PGY196275:PGY196303 PQU196275:PQU196303 QAQ196275:QAQ196303 QKM196275:QKM196303 QUI196275:QUI196303 REE196275:REE196303 ROA196275:ROA196303 RXW196275:RXW196303 SHS196275:SHS196303 SRO196275:SRO196303 TBK196275:TBK196303 TLG196275:TLG196303 TVC196275:TVC196303 UEY196275:UEY196303 UOU196275:UOU196303 UYQ196275:UYQ196303 VIM196275:VIM196303 VSI196275:VSI196303 WCE196275:WCE196303 WMA196275:WMA196303 WVW196275:WVW196303 GEQ851997:GEQ852026 JK261811:JK261839 TG261811:TG261839 ADC261811:ADC261839 AMY261811:AMY261839 AWU261811:AWU261839 BGQ261811:BGQ261839 BQM261811:BQM261839 CAI261811:CAI261839 CKE261811:CKE261839 CUA261811:CUA261839 DDW261811:DDW261839 DNS261811:DNS261839 DXO261811:DXO261839 EHK261811:EHK261839 ERG261811:ERG261839 FBC261811:FBC261839 FKY261811:FKY261839 FUU261811:FUU261839 GEQ261811:GEQ261839 GOM261811:GOM261839 GYI261811:GYI261839 HIE261811:HIE261839 HSA261811:HSA261839 IBW261811:IBW261839 ILS261811:ILS261839 IVO261811:IVO261839 JFK261811:JFK261839 JPG261811:JPG261839 JZC261811:JZC261839 KIY261811:KIY261839 KSU261811:KSU261839 LCQ261811:LCQ261839 LMM261811:LMM261839 LWI261811:LWI261839 MGE261811:MGE261839 MQA261811:MQA261839 MZW261811:MZW261839 NJS261811:NJS261839 NTO261811:NTO261839 ODK261811:ODK261839 ONG261811:ONG261839 OXC261811:OXC261839 PGY261811:PGY261839 PQU261811:PQU261839 QAQ261811:QAQ261839 QKM261811:QKM261839 QUI261811:QUI261839 REE261811:REE261839 ROA261811:ROA261839 RXW261811:RXW261839 SHS261811:SHS261839 SRO261811:SRO261839 TBK261811:TBK261839 TLG261811:TLG261839 TVC261811:TVC261839 UEY261811:UEY261839 UOU261811:UOU261839 UYQ261811:UYQ261839 VIM261811:VIM261839 VSI261811:VSI261839 WCE261811:WCE261839 WMA261811:WMA261839 WVW261811:WVW261839 GOM851997:GOM852026 JK327347:JK327375 TG327347:TG327375 ADC327347:ADC327375 AMY327347:AMY327375 AWU327347:AWU327375 BGQ327347:BGQ327375 BQM327347:BQM327375 CAI327347:CAI327375 CKE327347:CKE327375 CUA327347:CUA327375 DDW327347:DDW327375 DNS327347:DNS327375 DXO327347:DXO327375 EHK327347:EHK327375 ERG327347:ERG327375 FBC327347:FBC327375 FKY327347:FKY327375 FUU327347:FUU327375 GEQ327347:GEQ327375 GOM327347:GOM327375 GYI327347:GYI327375 HIE327347:HIE327375 HSA327347:HSA327375 IBW327347:IBW327375 ILS327347:ILS327375 IVO327347:IVO327375 JFK327347:JFK327375 JPG327347:JPG327375 JZC327347:JZC327375 KIY327347:KIY327375 KSU327347:KSU327375 LCQ327347:LCQ327375 LMM327347:LMM327375 LWI327347:LWI327375 MGE327347:MGE327375 MQA327347:MQA327375 MZW327347:MZW327375 NJS327347:NJS327375 NTO327347:NTO327375 ODK327347:ODK327375 ONG327347:ONG327375 OXC327347:OXC327375 PGY327347:PGY327375 PQU327347:PQU327375 QAQ327347:QAQ327375 QKM327347:QKM327375 QUI327347:QUI327375 REE327347:REE327375 ROA327347:ROA327375 RXW327347:RXW327375 SHS327347:SHS327375 SRO327347:SRO327375 TBK327347:TBK327375 TLG327347:TLG327375 TVC327347:TVC327375 UEY327347:UEY327375 UOU327347:UOU327375 UYQ327347:UYQ327375 VIM327347:VIM327375 VSI327347:VSI327375 WCE327347:WCE327375 WMA327347:WMA327375 WVW327347:WVW327375 GYI851997:GYI852026 JK392883:JK392911 TG392883:TG392911 ADC392883:ADC392911 AMY392883:AMY392911 AWU392883:AWU392911 BGQ392883:BGQ392911 BQM392883:BQM392911 CAI392883:CAI392911 CKE392883:CKE392911 CUA392883:CUA392911 DDW392883:DDW392911 DNS392883:DNS392911 DXO392883:DXO392911 EHK392883:EHK392911 ERG392883:ERG392911 FBC392883:FBC392911 FKY392883:FKY392911 FUU392883:FUU392911 GEQ392883:GEQ392911 GOM392883:GOM392911 GYI392883:GYI392911 HIE392883:HIE392911 HSA392883:HSA392911 IBW392883:IBW392911 ILS392883:ILS392911 IVO392883:IVO392911 JFK392883:JFK392911 JPG392883:JPG392911 JZC392883:JZC392911 KIY392883:KIY392911 KSU392883:KSU392911 LCQ392883:LCQ392911 LMM392883:LMM392911 LWI392883:LWI392911 MGE392883:MGE392911 MQA392883:MQA392911 MZW392883:MZW392911 NJS392883:NJS392911 NTO392883:NTO392911 ODK392883:ODK392911 ONG392883:ONG392911 OXC392883:OXC392911 PGY392883:PGY392911 PQU392883:PQU392911 QAQ392883:QAQ392911 QKM392883:QKM392911 QUI392883:QUI392911 REE392883:REE392911 ROA392883:ROA392911 RXW392883:RXW392911 SHS392883:SHS392911 SRO392883:SRO392911 TBK392883:TBK392911 TLG392883:TLG392911 TVC392883:TVC392911 UEY392883:UEY392911 UOU392883:UOU392911 UYQ392883:UYQ392911 VIM392883:VIM392911 VSI392883:VSI392911 WCE392883:WCE392911 WMA392883:WMA392911 WVW392883:WVW392911 HIE851997:HIE852026 JK458419:JK458447 TG458419:TG458447 ADC458419:ADC458447 AMY458419:AMY458447 AWU458419:AWU458447 BGQ458419:BGQ458447 BQM458419:BQM458447 CAI458419:CAI458447 CKE458419:CKE458447 CUA458419:CUA458447 DDW458419:DDW458447 DNS458419:DNS458447 DXO458419:DXO458447 EHK458419:EHK458447 ERG458419:ERG458447 FBC458419:FBC458447 FKY458419:FKY458447 FUU458419:FUU458447 GEQ458419:GEQ458447 GOM458419:GOM458447 GYI458419:GYI458447 HIE458419:HIE458447 HSA458419:HSA458447 IBW458419:IBW458447 ILS458419:ILS458447 IVO458419:IVO458447 JFK458419:JFK458447 JPG458419:JPG458447 JZC458419:JZC458447 KIY458419:KIY458447 KSU458419:KSU458447 LCQ458419:LCQ458447 LMM458419:LMM458447 LWI458419:LWI458447 MGE458419:MGE458447 MQA458419:MQA458447 MZW458419:MZW458447 NJS458419:NJS458447 NTO458419:NTO458447 ODK458419:ODK458447 ONG458419:ONG458447 OXC458419:OXC458447 PGY458419:PGY458447 PQU458419:PQU458447 QAQ458419:QAQ458447 QKM458419:QKM458447 QUI458419:QUI458447 REE458419:REE458447 ROA458419:ROA458447 RXW458419:RXW458447 SHS458419:SHS458447 SRO458419:SRO458447 TBK458419:TBK458447 TLG458419:TLG458447 TVC458419:TVC458447 UEY458419:UEY458447 UOU458419:UOU458447 UYQ458419:UYQ458447 VIM458419:VIM458447 VSI458419:VSI458447 WCE458419:WCE458447 WMA458419:WMA458447 WVW458419:WVW458447 HSA851997:HSA852026 JK523955:JK523983 TG523955:TG523983 ADC523955:ADC523983 AMY523955:AMY523983 AWU523955:AWU523983 BGQ523955:BGQ523983 BQM523955:BQM523983 CAI523955:CAI523983 CKE523955:CKE523983 CUA523955:CUA523983 DDW523955:DDW523983 DNS523955:DNS523983 DXO523955:DXO523983 EHK523955:EHK523983 ERG523955:ERG523983 FBC523955:FBC523983 FKY523955:FKY523983 FUU523955:FUU523983 GEQ523955:GEQ523983 GOM523955:GOM523983 GYI523955:GYI523983 HIE523955:HIE523983 HSA523955:HSA523983 IBW523955:IBW523983 ILS523955:ILS523983 IVO523955:IVO523983 JFK523955:JFK523983 JPG523955:JPG523983 JZC523955:JZC523983 KIY523955:KIY523983 KSU523955:KSU523983 LCQ523955:LCQ523983 LMM523955:LMM523983 LWI523955:LWI523983 MGE523955:MGE523983 MQA523955:MQA523983 MZW523955:MZW523983 NJS523955:NJS523983 NTO523955:NTO523983 ODK523955:ODK523983 ONG523955:ONG523983 OXC523955:OXC523983 PGY523955:PGY523983 PQU523955:PQU523983 QAQ523955:QAQ523983 QKM523955:QKM523983 QUI523955:QUI523983 REE523955:REE523983 ROA523955:ROA523983 RXW523955:RXW523983 SHS523955:SHS523983 SRO523955:SRO523983 TBK523955:TBK523983 TLG523955:TLG523983 TVC523955:TVC523983 UEY523955:UEY523983 UOU523955:UOU523983 UYQ523955:UYQ523983 VIM523955:VIM523983 VSI523955:VSI523983 WCE523955:WCE523983 WMA523955:WMA523983 WVW523955:WVW523983 IBW851997:IBW852026 JK589491:JK589519 TG589491:TG589519 ADC589491:ADC589519 AMY589491:AMY589519 AWU589491:AWU589519 BGQ589491:BGQ589519 BQM589491:BQM589519 CAI589491:CAI589519 CKE589491:CKE589519 CUA589491:CUA589519 DDW589491:DDW589519 DNS589491:DNS589519 DXO589491:DXO589519 EHK589491:EHK589519 ERG589491:ERG589519 FBC589491:FBC589519 FKY589491:FKY589519 FUU589491:FUU589519 GEQ589491:GEQ589519 GOM589491:GOM589519 GYI589491:GYI589519 HIE589491:HIE589519 HSA589491:HSA589519 IBW589491:IBW589519 ILS589491:ILS589519 IVO589491:IVO589519 JFK589491:JFK589519 JPG589491:JPG589519 JZC589491:JZC589519 KIY589491:KIY589519 KSU589491:KSU589519 LCQ589491:LCQ589519 LMM589491:LMM589519 LWI589491:LWI589519 MGE589491:MGE589519 MQA589491:MQA589519 MZW589491:MZW589519 NJS589491:NJS589519 NTO589491:NTO589519 ODK589491:ODK589519 ONG589491:ONG589519 OXC589491:OXC589519 PGY589491:PGY589519 PQU589491:PQU589519 QAQ589491:QAQ589519 QKM589491:QKM589519 QUI589491:QUI589519 REE589491:REE589519 ROA589491:ROA589519 RXW589491:RXW589519 SHS589491:SHS589519 SRO589491:SRO589519 TBK589491:TBK589519 TLG589491:TLG589519 TVC589491:TVC589519 UEY589491:UEY589519 UOU589491:UOU589519 UYQ589491:UYQ589519 VIM589491:VIM589519 VSI589491:VSI589519 WCE589491:WCE589519 WMA589491:WMA589519 WVW589491:WVW589519 ILS851997:ILS852026 JK655027:JK655055 TG655027:TG655055 ADC655027:ADC655055 AMY655027:AMY655055 AWU655027:AWU655055 BGQ655027:BGQ655055 BQM655027:BQM655055 CAI655027:CAI655055 CKE655027:CKE655055 CUA655027:CUA655055 DDW655027:DDW655055 DNS655027:DNS655055 DXO655027:DXO655055 EHK655027:EHK655055 ERG655027:ERG655055 FBC655027:FBC655055 FKY655027:FKY655055 FUU655027:FUU655055 GEQ655027:GEQ655055 GOM655027:GOM655055 GYI655027:GYI655055 HIE655027:HIE655055 HSA655027:HSA655055 IBW655027:IBW655055 ILS655027:ILS655055 IVO655027:IVO655055 JFK655027:JFK655055 JPG655027:JPG655055 JZC655027:JZC655055 KIY655027:KIY655055 KSU655027:KSU655055 LCQ655027:LCQ655055 LMM655027:LMM655055 LWI655027:LWI655055 MGE655027:MGE655055 MQA655027:MQA655055 MZW655027:MZW655055 NJS655027:NJS655055 NTO655027:NTO655055 ODK655027:ODK655055 ONG655027:ONG655055 OXC655027:OXC655055 PGY655027:PGY655055 PQU655027:PQU655055 QAQ655027:QAQ655055 QKM655027:QKM655055 QUI655027:QUI655055 REE655027:REE655055 ROA655027:ROA655055 RXW655027:RXW655055 SHS655027:SHS655055 SRO655027:SRO655055 TBK655027:TBK655055 TLG655027:TLG655055 TVC655027:TVC655055 UEY655027:UEY655055 UOU655027:UOU655055 UYQ655027:UYQ655055 VIM655027:VIM655055 VSI655027:VSI655055 WCE655027:WCE655055 WMA655027:WMA655055 WVW655027:WVW655055 IVO851997:IVO852026 JK720563:JK720591 TG720563:TG720591 ADC720563:ADC720591 AMY720563:AMY720591 AWU720563:AWU720591 BGQ720563:BGQ720591 BQM720563:BQM720591 CAI720563:CAI720591 CKE720563:CKE720591 CUA720563:CUA720591 DDW720563:DDW720591 DNS720563:DNS720591 DXO720563:DXO720591 EHK720563:EHK720591 ERG720563:ERG720591 FBC720563:FBC720591 FKY720563:FKY720591 FUU720563:FUU720591 GEQ720563:GEQ720591 GOM720563:GOM720591 GYI720563:GYI720591 HIE720563:HIE720591 HSA720563:HSA720591 IBW720563:IBW720591 ILS720563:ILS720591 IVO720563:IVO720591 JFK720563:JFK720591 JPG720563:JPG720591 JZC720563:JZC720591 KIY720563:KIY720591 KSU720563:KSU720591 LCQ720563:LCQ720591 LMM720563:LMM720591 LWI720563:LWI720591 MGE720563:MGE720591 MQA720563:MQA720591 MZW720563:MZW720591 NJS720563:NJS720591 NTO720563:NTO720591 ODK720563:ODK720591 ONG720563:ONG720591 OXC720563:OXC720591 PGY720563:PGY720591 PQU720563:PQU720591 QAQ720563:QAQ720591 QKM720563:QKM720591 QUI720563:QUI720591 REE720563:REE720591 ROA720563:ROA720591 RXW720563:RXW720591 SHS720563:SHS720591 SRO720563:SRO720591 TBK720563:TBK720591 TLG720563:TLG720591 TVC720563:TVC720591 UEY720563:UEY720591 UOU720563:UOU720591 UYQ720563:UYQ720591 VIM720563:VIM720591 VSI720563:VSI720591 WCE720563:WCE720591 WMA720563:WMA720591 WVW720563:WVW720591 JFK851997:JFK852026 JK786099:JK786127 TG786099:TG786127 ADC786099:ADC786127 AMY786099:AMY786127 AWU786099:AWU786127 BGQ786099:BGQ786127 BQM786099:BQM786127 CAI786099:CAI786127 CKE786099:CKE786127 CUA786099:CUA786127 DDW786099:DDW786127 DNS786099:DNS786127 DXO786099:DXO786127 EHK786099:EHK786127 ERG786099:ERG786127 FBC786099:FBC786127 FKY786099:FKY786127 FUU786099:FUU786127 GEQ786099:GEQ786127 GOM786099:GOM786127 GYI786099:GYI786127 HIE786099:HIE786127 HSA786099:HSA786127 IBW786099:IBW786127 ILS786099:ILS786127 IVO786099:IVO786127 JFK786099:JFK786127 JPG786099:JPG786127 JZC786099:JZC786127 KIY786099:KIY786127 KSU786099:KSU786127 LCQ786099:LCQ786127 LMM786099:LMM786127 LWI786099:LWI786127 MGE786099:MGE786127 MQA786099:MQA786127 MZW786099:MZW786127 NJS786099:NJS786127 NTO786099:NTO786127 ODK786099:ODK786127 ONG786099:ONG786127 OXC786099:OXC786127 PGY786099:PGY786127 PQU786099:PQU786127 QAQ786099:QAQ786127 QKM786099:QKM786127 QUI786099:QUI786127 REE786099:REE786127 ROA786099:ROA786127 RXW786099:RXW786127 SHS786099:SHS786127 SRO786099:SRO786127 TBK786099:TBK786127 TLG786099:TLG786127 TVC786099:TVC786127 UEY786099:UEY786127 UOU786099:UOU786127 UYQ786099:UYQ786127 VIM786099:VIM786127 VSI786099:VSI786127 WCE786099:WCE786127 WMA786099:WMA786127 WVW786099:WVW786127 JPG851997:JPG852026 JK851635:JK851663 TG851635:TG851663 ADC851635:ADC851663 AMY851635:AMY851663 AWU851635:AWU851663 BGQ851635:BGQ851663 BQM851635:BQM851663 CAI851635:CAI851663 CKE851635:CKE851663 CUA851635:CUA851663 DDW851635:DDW851663 DNS851635:DNS851663 DXO851635:DXO851663 EHK851635:EHK851663 ERG851635:ERG851663 FBC851635:FBC851663 FKY851635:FKY851663 FUU851635:FUU851663 GEQ851635:GEQ851663 GOM851635:GOM851663 GYI851635:GYI851663 HIE851635:HIE851663 HSA851635:HSA851663 IBW851635:IBW851663 ILS851635:ILS851663 IVO851635:IVO851663 JFK851635:JFK851663 JPG851635:JPG851663 JZC851635:JZC851663 KIY851635:KIY851663 KSU851635:KSU851663 LCQ851635:LCQ851663 LMM851635:LMM851663 LWI851635:LWI851663 MGE851635:MGE851663 MQA851635:MQA851663 MZW851635:MZW851663 NJS851635:NJS851663 NTO851635:NTO851663 ODK851635:ODK851663 ONG851635:ONG851663 OXC851635:OXC851663 PGY851635:PGY851663 PQU851635:PQU851663 QAQ851635:QAQ851663 QKM851635:QKM851663 QUI851635:QUI851663 REE851635:REE851663 ROA851635:ROA851663 RXW851635:RXW851663 SHS851635:SHS851663 SRO851635:SRO851663 TBK851635:TBK851663 TLG851635:TLG851663 TVC851635:TVC851663 UEY851635:UEY851663 UOU851635:UOU851663 UYQ851635:UYQ851663 VIM851635:VIM851663 VSI851635:VSI851663 WCE851635:WCE851663 WMA851635:WMA851663 WVW851635:WVW851663 JZC851997:JZC852026 JK917171:JK917199 TG917171:TG917199 ADC917171:ADC917199 AMY917171:AMY917199 AWU917171:AWU917199 BGQ917171:BGQ917199 BQM917171:BQM917199 CAI917171:CAI917199 CKE917171:CKE917199 CUA917171:CUA917199 DDW917171:DDW917199 DNS917171:DNS917199 DXO917171:DXO917199 EHK917171:EHK917199 ERG917171:ERG917199 FBC917171:FBC917199 FKY917171:FKY917199 FUU917171:FUU917199 GEQ917171:GEQ917199 GOM917171:GOM917199 GYI917171:GYI917199 HIE917171:HIE917199 HSA917171:HSA917199 IBW917171:IBW917199 ILS917171:ILS917199 IVO917171:IVO917199 JFK917171:JFK917199 JPG917171:JPG917199 JZC917171:JZC917199 KIY917171:KIY917199 KSU917171:KSU917199 LCQ917171:LCQ917199 LMM917171:LMM917199 LWI917171:LWI917199 MGE917171:MGE917199 MQA917171:MQA917199 MZW917171:MZW917199 NJS917171:NJS917199 NTO917171:NTO917199 ODK917171:ODK917199 ONG917171:ONG917199 OXC917171:OXC917199 PGY917171:PGY917199 PQU917171:PQU917199 QAQ917171:QAQ917199 QKM917171:QKM917199 QUI917171:QUI917199 REE917171:REE917199 ROA917171:ROA917199 RXW917171:RXW917199 SHS917171:SHS917199 SRO917171:SRO917199 TBK917171:TBK917199 TLG917171:TLG917199 TVC917171:TVC917199 UEY917171:UEY917199 UOU917171:UOU917199 UYQ917171:UYQ917199 VIM917171:VIM917199 VSI917171:VSI917199 WCE917171:WCE917199 WMA917171:WMA917199 WVW917171:WVW917199 KIY851997:KIY852026 JK982707:JK982735 TG982707:TG982735 ADC982707:ADC982735 AMY982707:AMY982735 AWU982707:AWU982735 BGQ982707:BGQ982735 BQM982707:BQM982735 CAI982707:CAI982735 CKE982707:CKE982735 CUA982707:CUA982735 DDW982707:DDW982735 DNS982707:DNS982735 DXO982707:DXO982735 EHK982707:EHK982735 ERG982707:ERG982735 FBC982707:FBC982735 FKY982707:FKY982735 FUU982707:FUU982735 GEQ982707:GEQ982735 GOM982707:GOM982735 GYI982707:GYI982735 HIE982707:HIE982735 HSA982707:HSA982735 IBW982707:IBW982735 ILS982707:ILS982735 IVO982707:IVO982735 JFK982707:JFK982735 JPG982707:JPG982735 JZC982707:JZC982735 KIY982707:KIY982735 KSU982707:KSU982735 LCQ982707:LCQ982735 LMM982707:LMM982735 LWI982707:LWI982735 MGE982707:MGE982735 MQA982707:MQA982735 MZW982707:MZW982735 NJS982707:NJS982735 NTO982707:NTO982735 ODK982707:ODK982735 ONG982707:ONG982735 OXC982707:OXC982735 PGY982707:PGY982735 PQU982707:PQU982735 QAQ982707:QAQ982735 QKM982707:QKM982735 QUI982707:QUI982735 REE982707:REE982735 ROA982707:ROA982735 RXW982707:RXW982735 SHS982707:SHS982735 SRO982707:SRO982735 TBK982707:TBK982735 TLG982707:TLG982735 TVC982707:TVC982735 UEY982707:UEY982735 UOU982707:UOU982735 UYQ982707:UYQ982735 VIM982707:VIM982735 VSI982707:VSI982735 WCE982707:WCE982735 WMA982707:WMA982735 WVW982707:WVW982735 KSU851997:KSU852026 JK36:JK180 TG36:TG180 ADC36:ADC180 AMY36:AMY180 AWU36:AWU180 BGQ36:BGQ180 BQM36:BQM180 CAI36:CAI180 CKE36:CKE180 CUA36:CUA180 DDW36:DDW180 DNS36:DNS180 DXO36:DXO180 EHK36:EHK180 ERG36:ERG180 FBC36:FBC180 FKY36:FKY180 FUU36:FUU180 GEQ36:GEQ180 GOM36:GOM180 GYI36:GYI180 HIE36:HIE180 HSA36:HSA180 IBW36:IBW180 ILS36:ILS180 IVO36:IVO180 JFK36:JFK180 JPG36:JPG180 JZC36:JZC180 KIY36:KIY180 KSU36:KSU180 LCQ36:LCQ180 LMM36:LMM180 LWI36:LWI180 MGE36:MGE180 MQA36:MQA180 MZW36:MZW180 NJS36:NJS180 NTO36:NTO180 ODK36:ODK180 ONG36:ONG180 OXC36:OXC180 PGY36:PGY180 PQU36:PQU180 QAQ36:QAQ180 QKM36:QKM180 QUI36:QUI180 REE36:REE180 ROA36:ROA180 RXW36:RXW180 SHS36:SHS180 SRO36:SRO180 TBK36:TBK180 TLG36:TLG180 TVC36:TVC180 UEY36:UEY180 UOU36:UOU180 UYQ36:UYQ180 VIM36:VIM180 VSI36:VSI180 WCE36:WCE180 WMA36:WMA180 WVW36:WVW180 LCQ851997:LCQ852026 JK65235:JK65264 TG65235:TG65264 ADC65235:ADC65264 AMY65235:AMY65264 AWU65235:AWU65264 BGQ65235:BGQ65264 BQM65235:BQM65264 CAI65235:CAI65264 CKE65235:CKE65264 CUA65235:CUA65264 DDW65235:DDW65264 DNS65235:DNS65264 DXO65235:DXO65264 EHK65235:EHK65264 ERG65235:ERG65264 FBC65235:FBC65264 FKY65235:FKY65264 FUU65235:FUU65264 GEQ65235:GEQ65264 GOM65235:GOM65264 GYI65235:GYI65264 HIE65235:HIE65264 HSA65235:HSA65264 IBW65235:IBW65264 ILS65235:ILS65264 IVO65235:IVO65264 JFK65235:JFK65264 JPG65235:JPG65264 JZC65235:JZC65264 KIY65235:KIY65264 KSU65235:KSU65264 LCQ65235:LCQ65264 LMM65235:LMM65264 LWI65235:LWI65264 MGE65235:MGE65264 MQA65235:MQA65264 MZW65235:MZW65264 NJS65235:NJS65264 NTO65235:NTO65264 ODK65235:ODK65264 ONG65235:ONG65264 OXC65235:OXC65264 PGY65235:PGY65264 PQU65235:PQU65264 QAQ65235:QAQ65264 QKM65235:QKM65264 QUI65235:QUI65264 REE65235:REE65264 ROA65235:ROA65264 RXW65235:RXW65264 SHS65235:SHS65264 SRO65235:SRO65264 TBK65235:TBK65264 TLG65235:TLG65264 TVC65235:TVC65264 UEY65235:UEY65264 UOU65235:UOU65264 UYQ65235:UYQ65264 VIM65235:VIM65264 VSI65235:VSI65264 WCE65235:WCE65264 WMA65235:WMA65264 WVW65235:WVW65264 LMM851997:LMM852026 JK130771:JK130800 TG130771:TG130800 ADC130771:ADC130800 AMY130771:AMY130800 AWU130771:AWU130800 BGQ130771:BGQ130800 BQM130771:BQM130800 CAI130771:CAI130800 CKE130771:CKE130800 CUA130771:CUA130800 DDW130771:DDW130800 DNS130771:DNS130800 DXO130771:DXO130800 EHK130771:EHK130800 ERG130771:ERG130800 FBC130771:FBC130800 FKY130771:FKY130800 FUU130771:FUU130800 GEQ130771:GEQ130800 GOM130771:GOM130800 GYI130771:GYI130800 HIE130771:HIE130800 HSA130771:HSA130800 IBW130771:IBW130800 ILS130771:ILS130800 IVO130771:IVO130800 JFK130771:JFK130800 JPG130771:JPG130800 JZC130771:JZC130800 KIY130771:KIY130800 KSU130771:KSU130800 LCQ130771:LCQ130800 LMM130771:LMM130800 LWI130771:LWI130800 MGE130771:MGE130800 MQA130771:MQA130800 MZW130771:MZW130800 NJS130771:NJS130800 NTO130771:NTO130800 ODK130771:ODK130800 ONG130771:ONG130800 OXC130771:OXC130800 PGY130771:PGY130800 PQU130771:PQU130800 QAQ130771:QAQ130800 QKM130771:QKM130800 QUI130771:QUI130800 REE130771:REE130800 ROA130771:ROA130800 RXW130771:RXW130800 SHS130771:SHS130800 SRO130771:SRO130800 TBK130771:TBK130800 TLG130771:TLG130800 TVC130771:TVC130800 UEY130771:UEY130800 UOU130771:UOU130800 UYQ130771:UYQ130800 VIM130771:VIM130800 VSI130771:VSI130800 WCE130771:WCE130800 WMA130771:WMA130800 WVW130771:WVW130800 LWI851997:LWI852026 JK196307:JK196336 TG196307:TG196336 ADC196307:ADC196336 AMY196307:AMY196336 AWU196307:AWU196336 BGQ196307:BGQ196336 BQM196307:BQM196336 CAI196307:CAI196336 CKE196307:CKE196336 CUA196307:CUA196336 DDW196307:DDW196336 DNS196307:DNS196336 DXO196307:DXO196336 EHK196307:EHK196336 ERG196307:ERG196336 FBC196307:FBC196336 FKY196307:FKY196336 FUU196307:FUU196336 GEQ196307:GEQ196336 GOM196307:GOM196336 GYI196307:GYI196336 HIE196307:HIE196336 HSA196307:HSA196336 IBW196307:IBW196336 ILS196307:ILS196336 IVO196307:IVO196336 JFK196307:JFK196336 JPG196307:JPG196336 JZC196307:JZC196336 KIY196307:KIY196336 KSU196307:KSU196336 LCQ196307:LCQ196336 LMM196307:LMM196336 LWI196307:LWI196336 MGE196307:MGE196336 MQA196307:MQA196336 MZW196307:MZW196336 NJS196307:NJS196336 NTO196307:NTO196336 ODK196307:ODK196336 ONG196307:ONG196336 OXC196307:OXC196336 PGY196307:PGY196336 PQU196307:PQU196336 QAQ196307:QAQ196336 QKM196307:QKM196336 QUI196307:QUI196336 REE196307:REE196336 ROA196307:ROA196336 RXW196307:RXW196336 SHS196307:SHS196336 SRO196307:SRO196336 TBK196307:TBK196336 TLG196307:TLG196336 TVC196307:TVC196336 UEY196307:UEY196336 UOU196307:UOU196336 UYQ196307:UYQ196336 VIM196307:VIM196336 VSI196307:VSI196336 WCE196307:WCE196336 WMA196307:WMA196336 WVW196307:WVW196336 MGE851997:MGE852026 JK261843:JK261872 TG261843:TG261872 ADC261843:ADC261872 AMY261843:AMY261872 AWU261843:AWU261872 BGQ261843:BGQ261872 BQM261843:BQM261872 CAI261843:CAI261872 CKE261843:CKE261872 CUA261843:CUA261872 DDW261843:DDW261872 DNS261843:DNS261872 DXO261843:DXO261872 EHK261843:EHK261872 ERG261843:ERG261872 FBC261843:FBC261872 FKY261843:FKY261872 FUU261843:FUU261872 GEQ261843:GEQ261872 GOM261843:GOM261872 GYI261843:GYI261872 HIE261843:HIE261872 HSA261843:HSA261872 IBW261843:IBW261872 ILS261843:ILS261872 IVO261843:IVO261872 JFK261843:JFK261872 JPG261843:JPG261872 JZC261843:JZC261872 KIY261843:KIY261872 KSU261843:KSU261872 LCQ261843:LCQ261872 LMM261843:LMM261872 LWI261843:LWI261872 MGE261843:MGE261872 MQA261843:MQA261872 MZW261843:MZW261872 NJS261843:NJS261872 NTO261843:NTO261872 ODK261843:ODK261872 ONG261843:ONG261872 OXC261843:OXC261872 PGY261843:PGY261872 PQU261843:PQU261872 QAQ261843:QAQ261872 QKM261843:QKM261872 QUI261843:QUI261872 REE261843:REE261872 ROA261843:ROA261872 RXW261843:RXW261872 SHS261843:SHS261872 SRO261843:SRO261872 TBK261843:TBK261872 TLG261843:TLG261872 TVC261843:TVC261872 UEY261843:UEY261872 UOU261843:UOU261872 UYQ261843:UYQ261872 VIM261843:VIM261872 VSI261843:VSI261872 WCE261843:WCE261872 WMA261843:WMA261872 WVW261843:WVW261872 MQA851997:MQA852026 JK327379:JK327408 TG327379:TG327408 ADC327379:ADC327408 AMY327379:AMY327408 AWU327379:AWU327408 BGQ327379:BGQ327408 BQM327379:BQM327408 CAI327379:CAI327408 CKE327379:CKE327408 CUA327379:CUA327408 DDW327379:DDW327408 DNS327379:DNS327408 DXO327379:DXO327408 EHK327379:EHK327408 ERG327379:ERG327408 FBC327379:FBC327408 FKY327379:FKY327408 FUU327379:FUU327408 GEQ327379:GEQ327408 GOM327379:GOM327408 GYI327379:GYI327408 HIE327379:HIE327408 HSA327379:HSA327408 IBW327379:IBW327408 ILS327379:ILS327408 IVO327379:IVO327408 JFK327379:JFK327408 JPG327379:JPG327408 JZC327379:JZC327408 KIY327379:KIY327408 KSU327379:KSU327408 LCQ327379:LCQ327408 LMM327379:LMM327408 LWI327379:LWI327408 MGE327379:MGE327408 MQA327379:MQA327408 MZW327379:MZW327408 NJS327379:NJS327408 NTO327379:NTO327408 ODK327379:ODK327408 ONG327379:ONG327408 OXC327379:OXC327408 PGY327379:PGY327408 PQU327379:PQU327408 QAQ327379:QAQ327408 QKM327379:QKM327408 QUI327379:QUI327408 REE327379:REE327408 ROA327379:ROA327408 RXW327379:RXW327408 SHS327379:SHS327408 SRO327379:SRO327408 TBK327379:TBK327408 TLG327379:TLG327408 TVC327379:TVC327408 UEY327379:UEY327408 UOU327379:UOU327408 UYQ327379:UYQ327408 VIM327379:VIM327408 VSI327379:VSI327408 WCE327379:WCE327408 WMA327379:WMA327408 WVW327379:WVW327408 MZW851997:MZW852026 JK392915:JK392944 TG392915:TG392944 ADC392915:ADC392944 AMY392915:AMY392944 AWU392915:AWU392944 BGQ392915:BGQ392944 BQM392915:BQM392944 CAI392915:CAI392944 CKE392915:CKE392944 CUA392915:CUA392944 DDW392915:DDW392944 DNS392915:DNS392944 DXO392915:DXO392944 EHK392915:EHK392944 ERG392915:ERG392944 FBC392915:FBC392944 FKY392915:FKY392944 FUU392915:FUU392944 GEQ392915:GEQ392944 GOM392915:GOM392944 GYI392915:GYI392944 HIE392915:HIE392944 HSA392915:HSA392944 IBW392915:IBW392944 ILS392915:ILS392944 IVO392915:IVO392944 JFK392915:JFK392944 JPG392915:JPG392944 JZC392915:JZC392944 KIY392915:KIY392944 KSU392915:KSU392944 LCQ392915:LCQ392944 LMM392915:LMM392944 LWI392915:LWI392944 MGE392915:MGE392944 MQA392915:MQA392944 MZW392915:MZW392944 NJS392915:NJS392944 NTO392915:NTO392944 ODK392915:ODK392944 ONG392915:ONG392944 OXC392915:OXC392944 PGY392915:PGY392944 PQU392915:PQU392944 QAQ392915:QAQ392944 QKM392915:QKM392944 QUI392915:QUI392944 REE392915:REE392944 ROA392915:ROA392944 RXW392915:RXW392944 SHS392915:SHS392944 SRO392915:SRO392944 TBK392915:TBK392944 TLG392915:TLG392944 TVC392915:TVC392944 UEY392915:UEY392944 UOU392915:UOU392944 UYQ392915:UYQ392944 VIM392915:VIM392944 VSI392915:VSI392944 WCE392915:WCE392944 WMA392915:WMA392944 WVW392915:WVW392944 NJS851997:NJS852026 JK458451:JK458480 TG458451:TG458480 ADC458451:ADC458480 AMY458451:AMY458480 AWU458451:AWU458480 BGQ458451:BGQ458480 BQM458451:BQM458480 CAI458451:CAI458480 CKE458451:CKE458480 CUA458451:CUA458480 DDW458451:DDW458480 DNS458451:DNS458480 DXO458451:DXO458480 EHK458451:EHK458480 ERG458451:ERG458480 FBC458451:FBC458480 FKY458451:FKY458480 FUU458451:FUU458480 GEQ458451:GEQ458480 GOM458451:GOM458480 GYI458451:GYI458480 HIE458451:HIE458480 HSA458451:HSA458480 IBW458451:IBW458480 ILS458451:ILS458480 IVO458451:IVO458480 JFK458451:JFK458480 JPG458451:JPG458480 JZC458451:JZC458480 KIY458451:KIY458480 KSU458451:KSU458480 LCQ458451:LCQ458480 LMM458451:LMM458480 LWI458451:LWI458480 MGE458451:MGE458480 MQA458451:MQA458480 MZW458451:MZW458480 NJS458451:NJS458480 NTO458451:NTO458480 ODK458451:ODK458480 ONG458451:ONG458480 OXC458451:OXC458480 PGY458451:PGY458480 PQU458451:PQU458480 QAQ458451:QAQ458480 QKM458451:QKM458480 QUI458451:QUI458480 REE458451:REE458480 ROA458451:ROA458480 RXW458451:RXW458480 SHS458451:SHS458480 SRO458451:SRO458480 TBK458451:TBK458480 TLG458451:TLG458480 TVC458451:TVC458480 UEY458451:UEY458480 UOU458451:UOU458480 UYQ458451:UYQ458480 VIM458451:VIM458480 VSI458451:VSI458480 WCE458451:WCE458480 WMA458451:WMA458480 WVW458451:WVW458480 NTO851997:NTO852026 JK523987:JK524016 TG523987:TG524016 ADC523987:ADC524016 AMY523987:AMY524016 AWU523987:AWU524016 BGQ523987:BGQ524016 BQM523987:BQM524016 CAI523987:CAI524016 CKE523987:CKE524016 CUA523987:CUA524016 DDW523987:DDW524016 DNS523987:DNS524016 DXO523987:DXO524016 EHK523987:EHK524016 ERG523987:ERG524016 FBC523987:FBC524016 FKY523987:FKY524016 FUU523987:FUU524016 GEQ523987:GEQ524016 GOM523987:GOM524016 GYI523987:GYI524016 HIE523987:HIE524016 HSA523987:HSA524016 IBW523987:IBW524016 ILS523987:ILS524016 IVO523987:IVO524016 JFK523987:JFK524016 JPG523987:JPG524016 JZC523987:JZC524016 KIY523987:KIY524016 KSU523987:KSU524016 LCQ523987:LCQ524016 LMM523987:LMM524016 LWI523987:LWI524016 MGE523987:MGE524016 MQA523987:MQA524016 MZW523987:MZW524016 NJS523987:NJS524016 NTO523987:NTO524016 ODK523987:ODK524016 ONG523987:ONG524016 OXC523987:OXC524016 PGY523987:PGY524016 PQU523987:PQU524016 QAQ523987:QAQ524016 QKM523987:QKM524016 QUI523987:QUI524016 REE523987:REE524016 ROA523987:ROA524016 RXW523987:RXW524016 SHS523987:SHS524016 SRO523987:SRO524016 TBK523987:TBK524016 TLG523987:TLG524016 TVC523987:TVC524016 UEY523987:UEY524016 UOU523987:UOU524016 UYQ523987:UYQ524016 VIM523987:VIM524016 VSI523987:VSI524016 WCE523987:WCE524016 WMA523987:WMA524016 WVW523987:WVW524016 ODK851997:ODK852026 JK589523:JK589552 TG589523:TG589552 ADC589523:ADC589552 AMY589523:AMY589552 AWU589523:AWU589552 BGQ589523:BGQ589552 BQM589523:BQM589552 CAI589523:CAI589552 CKE589523:CKE589552 CUA589523:CUA589552 DDW589523:DDW589552 DNS589523:DNS589552 DXO589523:DXO589552 EHK589523:EHK589552 ERG589523:ERG589552 FBC589523:FBC589552 FKY589523:FKY589552 FUU589523:FUU589552 GEQ589523:GEQ589552 GOM589523:GOM589552 GYI589523:GYI589552 HIE589523:HIE589552 HSA589523:HSA589552 IBW589523:IBW589552 ILS589523:ILS589552 IVO589523:IVO589552 JFK589523:JFK589552 JPG589523:JPG589552 JZC589523:JZC589552 KIY589523:KIY589552 KSU589523:KSU589552 LCQ589523:LCQ589552 LMM589523:LMM589552 LWI589523:LWI589552 MGE589523:MGE589552 MQA589523:MQA589552 MZW589523:MZW589552 NJS589523:NJS589552 NTO589523:NTO589552 ODK589523:ODK589552 ONG589523:ONG589552 OXC589523:OXC589552 PGY589523:PGY589552 PQU589523:PQU589552 QAQ589523:QAQ589552 QKM589523:QKM589552 QUI589523:QUI589552 REE589523:REE589552 ROA589523:ROA589552 RXW589523:RXW589552 SHS589523:SHS589552 SRO589523:SRO589552 TBK589523:TBK589552 TLG589523:TLG589552 TVC589523:TVC589552 UEY589523:UEY589552 UOU589523:UOU589552 UYQ589523:UYQ589552 VIM589523:VIM589552 VSI589523:VSI589552 WCE589523:WCE589552 WMA589523:WMA589552 WVW589523:WVW589552 ONG851997:ONG852026 JK655059:JK655088 TG655059:TG655088 ADC655059:ADC655088 AMY655059:AMY655088 AWU655059:AWU655088 BGQ655059:BGQ655088 BQM655059:BQM655088 CAI655059:CAI655088 CKE655059:CKE655088 CUA655059:CUA655088 DDW655059:DDW655088 DNS655059:DNS655088 DXO655059:DXO655088 EHK655059:EHK655088 ERG655059:ERG655088 FBC655059:FBC655088 FKY655059:FKY655088 FUU655059:FUU655088 GEQ655059:GEQ655088 GOM655059:GOM655088 GYI655059:GYI655088 HIE655059:HIE655088 HSA655059:HSA655088 IBW655059:IBW655088 ILS655059:ILS655088 IVO655059:IVO655088 JFK655059:JFK655088 JPG655059:JPG655088 JZC655059:JZC655088 KIY655059:KIY655088 KSU655059:KSU655088 LCQ655059:LCQ655088 LMM655059:LMM655088 LWI655059:LWI655088 MGE655059:MGE655088 MQA655059:MQA655088 MZW655059:MZW655088 NJS655059:NJS655088 NTO655059:NTO655088 ODK655059:ODK655088 ONG655059:ONG655088 OXC655059:OXC655088 PGY655059:PGY655088 PQU655059:PQU655088 QAQ655059:QAQ655088 QKM655059:QKM655088 QUI655059:QUI655088 REE655059:REE655088 ROA655059:ROA655088 RXW655059:RXW655088 SHS655059:SHS655088 SRO655059:SRO655088 TBK655059:TBK655088 TLG655059:TLG655088 TVC655059:TVC655088 UEY655059:UEY655088 UOU655059:UOU655088 UYQ655059:UYQ655088 VIM655059:VIM655088 VSI655059:VSI655088 WCE655059:WCE655088 WMA655059:WMA655088 WVW655059:WVW655088 OXC851997:OXC852026 JK720595:JK720624 TG720595:TG720624 ADC720595:ADC720624 AMY720595:AMY720624 AWU720595:AWU720624 BGQ720595:BGQ720624 BQM720595:BQM720624 CAI720595:CAI720624 CKE720595:CKE720624 CUA720595:CUA720624 DDW720595:DDW720624 DNS720595:DNS720624 DXO720595:DXO720624 EHK720595:EHK720624 ERG720595:ERG720624 FBC720595:FBC720624 FKY720595:FKY720624 FUU720595:FUU720624 GEQ720595:GEQ720624 GOM720595:GOM720624 GYI720595:GYI720624 HIE720595:HIE720624 HSA720595:HSA720624 IBW720595:IBW720624 ILS720595:ILS720624 IVO720595:IVO720624 JFK720595:JFK720624 JPG720595:JPG720624 JZC720595:JZC720624 KIY720595:KIY720624 KSU720595:KSU720624 LCQ720595:LCQ720624 LMM720595:LMM720624 LWI720595:LWI720624 MGE720595:MGE720624 MQA720595:MQA720624 MZW720595:MZW720624 NJS720595:NJS720624 NTO720595:NTO720624 ODK720595:ODK720624 ONG720595:ONG720624 OXC720595:OXC720624 PGY720595:PGY720624 PQU720595:PQU720624 QAQ720595:QAQ720624 QKM720595:QKM720624 QUI720595:QUI720624 REE720595:REE720624 ROA720595:ROA720624 RXW720595:RXW720624 SHS720595:SHS720624 SRO720595:SRO720624 TBK720595:TBK720624 TLG720595:TLG720624 TVC720595:TVC720624 UEY720595:UEY720624 UOU720595:UOU720624 UYQ720595:UYQ720624 VIM720595:VIM720624 VSI720595:VSI720624 WCE720595:WCE720624 WMA720595:WMA720624 WVW720595:WVW720624 PGY851997:PGY852026 JK786131:JK786160 TG786131:TG786160 ADC786131:ADC786160 AMY786131:AMY786160 AWU786131:AWU786160 BGQ786131:BGQ786160 BQM786131:BQM786160 CAI786131:CAI786160 CKE786131:CKE786160 CUA786131:CUA786160 DDW786131:DDW786160 DNS786131:DNS786160 DXO786131:DXO786160 EHK786131:EHK786160 ERG786131:ERG786160 FBC786131:FBC786160 FKY786131:FKY786160 FUU786131:FUU786160 GEQ786131:GEQ786160 GOM786131:GOM786160 GYI786131:GYI786160 HIE786131:HIE786160 HSA786131:HSA786160 IBW786131:IBW786160 ILS786131:ILS786160 IVO786131:IVO786160 JFK786131:JFK786160 JPG786131:JPG786160 JZC786131:JZC786160 KIY786131:KIY786160 KSU786131:KSU786160 LCQ786131:LCQ786160 LMM786131:LMM786160 LWI786131:LWI786160 MGE786131:MGE786160 MQA786131:MQA786160 MZW786131:MZW786160 NJS786131:NJS786160 NTO786131:NTO786160 ODK786131:ODK786160 ONG786131:ONG786160 OXC786131:OXC786160 PGY786131:PGY786160 PQU786131:PQU786160 QAQ786131:QAQ786160 QKM786131:QKM786160 QUI786131:QUI786160 REE786131:REE786160 ROA786131:ROA786160 RXW786131:RXW786160 SHS786131:SHS786160 SRO786131:SRO786160 TBK786131:TBK786160 TLG786131:TLG786160 TVC786131:TVC786160 UEY786131:UEY786160 UOU786131:UOU786160 UYQ786131:UYQ786160 VIM786131:VIM786160 VSI786131:VSI786160 WCE786131:WCE786160 WMA786131:WMA786160 WVW786131:WVW786160 PQU851997:PQU852026 JK851667:JK851696 TG851667:TG851696 ADC851667:ADC851696 AMY851667:AMY851696 AWU851667:AWU851696 BGQ851667:BGQ851696 BQM851667:BQM851696 CAI851667:CAI851696 CKE851667:CKE851696 CUA851667:CUA851696 DDW851667:DDW851696 DNS851667:DNS851696 DXO851667:DXO851696 EHK851667:EHK851696 ERG851667:ERG851696 FBC851667:FBC851696 FKY851667:FKY851696 FUU851667:FUU851696 GEQ851667:GEQ851696 GOM851667:GOM851696 GYI851667:GYI851696 HIE851667:HIE851696 HSA851667:HSA851696 IBW851667:IBW851696 ILS851667:ILS851696 IVO851667:IVO851696 JFK851667:JFK851696 JPG851667:JPG851696 JZC851667:JZC851696 KIY851667:KIY851696 KSU851667:KSU851696 LCQ851667:LCQ851696 LMM851667:LMM851696 LWI851667:LWI851696 MGE851667:MGE851696 MQA851667:MQA851696 MZW851667:MZW851696 NJS851667:NJS851696 NTO851667:NTO851696 ODK851667:ODK851696 ONG851667:ONG851696 OXC851667:OXC851696 PGY851667:PGY851696 PQU851667:PQU851696 QAQ851667:QAQ851696 QKM851667:QKM851696 QUI851667:QUI851696 REE851667:REE851696 ROA851667:ROA851696 RXW851667:RXW851696 SHS851667:SHS851696 SRO851667:SRO851696 TBK851667:TBK851696 TLG851667:TLG851696 TVC851667:TVC851696 UEY851667:UEY851696 UOU851667:UOU851696 UYQ851667:UYQ851696 VIM851667:VIM851696 VSI851667:VSI851696 WCE851667:WCE851696 WMA851667:WMA851696 WVW851667:WVW851696 QAQ851997:QAQ852026 JK917203:JK917232 TG917203:TG917232 ADC917203:ADC917232 AMY917203:AMY917232 AWU917203:AWU917232 BGQ917203:BGQ917232 BQM917203:BQM917232 CAI917203:CAI917232 CKE917203:CKE917232 CUA917203:CUA917232 DDW917203:DDW917232 DNS917203:DNS917232 DXO917203:DXO917232 EHK917203:EHK917232 ERG917203:ERG917232 FBC917203:FBC917232 FKY917203:FKY917232 FUU917203:FUU917232 GEQ917203:GEQ917232 GOM917203:GOM917232 GYI917203:GYI917232 HIE917203:HIE917232 HSA917203:HSA917232 IBW917203:IBW917232 ILS917203:ILS917232 IVO917203:IVO917232 JFK917203:JFK917232 JPG917203:JPG917232 JZC917203:JZC917232 KIY917203:KIY917232 KSU917203:KSU917232 LCQ917203:LCQ917232 LMM917203:LMM917232 LWI917203:LWI917232 MGE917203:MGE917232 MQA917203:MQA917232 MZW917203:MZW917232 NJS917203:NJS917232 NTO917203:NTO917232 ODK917203:ODK917232 ONG917203:ONG917232 OXC917203:OXC917232 PGY917203:PGY917232 PQU917203:PQU917232 QAQ917203:QAQ917232 QKM917203:QKM917232 QUI917203:QUI917232 REE917203:REE917232 ROA917203:ROA917232 RXW917203:RXW917232 SHS917203:SHS917232 SRO917203:SRO917232 TBK917203:TBK917232 TLG917203:TLG917232 TVC917203:TVC917232 UEY917203:UEY917232 UOU917203:UOU917232 UYQ917203:UYQ917232 VIM917203:VIM917232 VSI917203:VSI917232 WCE917203:WCE917232 WMA917203:WMA917232 WVW917203:WVW917232 QKM851997:QKM852026 JK982739:JK982768 TG982739:TG982768 ADC982739:ADC982768 AMY982739:AMY982768 AWU982739:AWU982768 BGQ982739:BGQ982768 BQM982739:BQM982768 CAI982739:CAI982768 CKE982739:CKE982768 CUA982739:CUA982768 DDW982739:DDW982768 DNS982739:DNS982768 DXO982739:DXO982768 EHK982739:EHK982768 ERG982739:ERG982768 FBC982739:FBC982768 FKY982739:FKY982768 FUU982739:FUU982768 GEQ982739:GEQ982768 GOM982739:GOM982768 GYI982739:GYI982768 HIE982739:HIE982768 HSA982739:HSA982768 IBW982739:IBW982768 ILS982739:ILS982768 IVO982739:IVO982768 JFK982739:JFK982768 JPG982739:JPG982768 JZC982739:JZC982768 KIY982739:KIY982768 KSU982739:KSU982768 LCQ982739:LCQ982768 LMM982739:LMM982768 LWI982739:LWI982768 MGE982739:MGE982768 MQA982739:MQA982768 MZW982739:MZW982768 NJS982739:NJS982768 NTO982739:NTO982768 ODK982739:ODK982768 ONG982739:ONG982768 OXC982739:OXC982768 PGY982739:PGY982768 PQU982739:PQU982768 QAQ982739:QAQ982768 QKM982739:QKM982768 QUI982739:QUI982768 REE982739:REE982768 ROA982739:ROA982768 RXW982739:RXW982768 SHS982739:SHS982768 SRO982739:SRO982768 TBK982739:TBK982768 TLG982739:TLG982768 TVC982739:TVC982768 UEY982739:UEY982768 UOU982739:UOU982768 UYQ982739:UYQ982768 VIM982739:VIM982768 VSI982739:VSI982768 WCE982739:WCE982768 WMA982739:WMA982768 WVW982739:WVW982768 QUI851997:QUI852026 REE851997:REE852026 JK65268:JK65297 TG65268:TG65297 ADC65268:ADC65297 AMY65268:AMY65297 AWU65268:AWU65297 BGQ65268:BGQ65297 BQM65268:BQM65297 CAI65268:CAI65297 CKE65268:CKE65297 CUA65268:CUA65297 DDW65268:DDW65297 DNS65268:DNS65297 DXO65268:DXO65297 EHK65268:EHK65297 ERG65268:ERG65297 FBC65268:FBC65297 FKY65268:FKY65297 FUU65268:FUU65297 GEQ65268:GEQ65297 GOM65268:GOM65297 GYI65268:GYI65297 HIE65268:HIE65297 HSA65268:HSA65297 IBW65268:IBW65297 ILS65268:ILS65297 IVO65268:IVO65297 JFK65268:JFK65297 JPG65268:JPG65297 JZC65268:JZC65297 KIY65268:KIY65297 KSU65268:KSU65297 LCQ65268:LCQ65297 LMM65268:LMM65297 LWI65268:LWI65297 MGE65268:MGE65297 MQA65268:MQA65297 MZW65268:MZW65297 NJS65268:NJS65297 NTO65268:NTO65297 ODK65268:ODK65297 ONG65268:ONG65297 OXC65268:OXC65297 PGY65268:PGY65297 PQU65268:PQU65297 QAQ65268:QAQ65297 QKM65268:QKM65297 QUI65268:QUI65297 REE65268:REE65297 ROA65268:ROA65297 RXW65268:RXW65297 SHS65268:SHS65297 SRO65268:SRO65297 TBK65268:TBK65297 TLG65268:TLG65297 TVC65268:TVC65297 UEY65268:UEY65297 UOU65268:UOU65297 UYQ65268:UYQ65297 VIM65268:VIM65297 VSI65268:VSI65297 WCE65268:WCE65297 WMA65268:WMA65297 WVW65268:WVW65297 ROA851997:ROA852026 JK130804:JK130833 TG130804:TG130833 ADC130804:ADC130833 AMY130804:AMY130833 AWU130804:AWU130833 BGQ130804:BGQ130833 BQM130804:BQM130833 CAI130804:CAI130833 CKE130804:CKE130833 CUA130804:CUA130833 DDW130804:DDW130833 DNS130804:DNS130833 DXO130804:DXO130833 EHK130804:EHK130833 ERG130804:ERG130833 FBC130804:FBC130833 FKY130804:FKY130833 FUU130804:FUU130833 GEQ130804:GEQ130833 GOM130804:GOM130833 GYI130804:GYI130833 HIE130804:HIE130833 HSA130804:HSA130833 IBW130804:IBW130833 ILS130804:ILS130833 IVO130804:IVO130833 JFK130804:JFK130833 JPG130804:JPG130833 JZC130804:JZC130833 KIY130804:KIY130833 KSU130804:KSU130833 LCQ130804:LCQ130833 LMM130804:LMM130833 LWI130804:LWI130833 MGE130804:MGE130833 MQA130804:MQA130833 MZW130804:MZW130833 NJS130804:NJS130833 NTO130804:NTO130833 ODK130804:ODK130833 ONG130804:ONG130833 OXC130804:OXC130833 PGY130804:PGY130833 PQU130804:PQU130833 QAQ130804:QAQ130833 QKM130804:QKM130833 QUI130804:QUI130833 REE130804:REE130833 ROA130804:ROA130833 RXW130804:RXW130833 SHS130804:SHS130833 SRO130804:SRO130833 TBK130804:TBK130833 TLG130804:TLG130833 TVC130804:TVC130833 UEY130804:UEY130833 UOU130804:UOU130833 UYQ130804:UYQ130833 VIM130804:VIM130833 VSI130804:VSI130833 WCE130804:WCE130833 WMA130804:WMA130833 WVW130804:WVW130833 RXW851997:RXW852026 JK196340:JK196369 TG196340:TG196369 ADC196340:ADC196369 AMY196340:AMY196369 AWU196340:AWU196369 BGQ196340:BGQ196369 BQM196340:BQM196369 CAI196340:CAI196369 CKE196340:CKE196369 CUA196340:CUA196369 DDW196340:DDW196369 DNS196340:DNS196369 DXO196340:DXO196369 EHK196340:EHK196369 ERG196340:ERG196369 FBC196340:FBC196369 FKY196340:FKY196369 FUU196340:FUU196369 GEQ196340:GEQ196369 GOM196340:GOM196369 GYI196340:GYI196369 HIE196340:HIE196369 HSA196340:HSA196369 IBW196340:IBW196369 ILS196340:ILS196369 IVO196340:IVO196369 JFK196340:JFK196369 JPG196340:JPG196369 JZC196340:JZC196369 KIY196340:KIY196369 KSU196340:KSU196369 LCQ196340:LCQ196369 LMM196340:LMM196369 LWI196340:LWI196369 MGE196340:MGE196369 MQA196340:MQA196369 MZW196340:MZW196369 NJS196340:NJS196369 NTO196340:NTO196369 ODK196340:ODK196369 ONG196340:ONG196369 OXC196340:OXC196369 PGY196340:PGY196369 PQU196340:PQU196369 QAQ196340:QAQ196369 QKM196340:QKM196369 QUI196340:QUI196369 REE196340:REE196369 ROA196340:ROA196369 RXW196340:RXW196369 SHS196340:SHS196369 SRO196340:SRO196369 TBK196340:TBK196369 TLG196340:TLG196369 TVC196340:TVC196369 UEY196340:UEY196369 UOU196340:UOU196369 UYQ196340:UYQ196369 VIM196340:VIM196369 VSI196340:VSI196369 WCE196340:WCE196369 WMA196340:WMA196369 WVW196340:WVW196369 SHS851997:SHS852026 JK261876:JK261905 TG261876:TG261905 ADC261876:ADC261905 AMY261876:AMY261905 AWU261876:AWU261905 BGQ261876:BGQ261905 BQM261876:BQM261905 CAI261876:CAI261905 CKE261876:CKE261905 CUA261876:CUA261905 DDW261876:DDW261905 DNS261876:DNS261905 DXO261876:DXO261905 EHK261876:EHK261905 ERG261876:ERG261905 FBC261876:FBC261905 FKY261876:FKY261905 FUU261876:FUU261905 GEQ261876:GEQ261905 GOM261876:GOM261905 GYI261876:GYI261905 HIE261876:HIE261905 HSA261876:HSA261905 IBW261876:IBW261905 ILS261876:ILS261905 IVO261876:IVO261905 JFK261876:JFK261905 JPG261876:JPG261905 JZC261876:JZC261905 KIY261876:KIY261905 KSU261876:KSU261905 LCQ261876:LCQ261905 LMM261876:LMM261905 LWI261876:LWI261905 MGE261876:MGE261905 MQA261876:MQA261905 MZW261876:MZW261905 NJS261876:NJS261905 NTO261876:NTO261905 ODK261876:ODK261905 ONG261876:ONG261905 OXC261876:OXC261905 PGY261876:PGY261905 PQU261876:PQU261905 QAQ261876:QAQ261905 QKM261876:QKM261905 QUI261876:QUI261905 REE261876:REE261905 ROA261876:ROA261905 RXW261876:RXW261905 SHS261876:SHS261905 SRO261876:SRO261905 TBK261876:TBK261905 TLG261876:TLG261905 TVC261876:TVC261905 UEY261876:UEY261905 UOU261876:UOU261905 UYQ261876:UYQ261905 VIM261876:VIM261905 VSI261876:VSI261905 WCE261876:WCE261905 WMA261876:WMA261905 WVW261876:WVW261905 SRO851997:SRO852026 JK327412:JK327441 TG327412:TG327441 ADC327412:ADC327441 AMY327412:AMY327441 AWU327412:AWU327441 BGQ327412:BGQ327441 BQM327412:BQM327441 CAI327412:CAI327441 CKE327412:CKE327441 CUA327412:CUA327441 DDW327412:DDW327441 DNS327412:DNS327441 DXO327412:DXO327441 EHK327412:EHK327441 ERG327412:ERG327441 FBC327412:FBC327441 FKY327412:FKY327441 FUU327412:FUU327441 GEQ327412:GEQ327441 GOM327412:GOM327441 GYI327412:GYI327441 HIE327412:HIE327441 HSA327412:HSA327441 IBW327412:IBW327441 ILS327412:ILS327441 IVO327412:IVO327441 JFK327412:JFK327441 JPG327412:JPG327441 JZC327412:JZC327441 KIY327412:KIY327441 KSU327412:KSU327441 LCQ327412:LCQ327441 LMM327412:LMM327441 LWI327412:LWI327441 MGE327412:MGE327441 MQA327412:MQA327441 MZW327412:MZW327441 NJS327412:NJS327441 NTO327412:NTO327441 ODK327412:ODK327441 ONG327412:ONG327441 OXC327412:OXC327441 PGY327412:PGY327441 PQU327412:PQU327441 QAQ327412:QAQ327441 QKM327412:QKM327441 QUI327412:QUI327441 REE327412:REE327441 ROA327412:ROA327441 RXW327412:RXW327441 SHS327412:SHS327441 SRO327412:SRO327441 TBK327412:TBK327441 TLG327412:TLG327441 TVC327412:TVC327441 UEY327412:UEY327441 UOU327412:UOU327441 UYQ327412:UYQ327441 VIM327412:VIM327441 VSI327412:VSI327441 WCE327412:WCE327441 WMA327412:WMA327441 WVW327412:WVW327441 TBK851997:TBK852026 JK392948:JK392977 TG392948:TG392977 ADC392948:ADC392977 AMY392948:AMY392977 AWU392948:AWU392977 BGQ392948:BGQ392977 BQM392948:BQM392977 CAI392948:CAI392977 CKE392948:CKE392977 CUA392948:CUA392977 DDW392948:DDW392977 DNS392948:DNS392977 DXO392948:DXO392977 EHK392948:EHK392977 ERG392948:ERG392977 FBC392948:FBC392977 FKY392948:FKY392977 FUU392948:FUU392977 GEQ392948:GEQ392977 GOM392948:GOM392977 GYI392948:GYI392977 HIE392948:HIE392977 HSA392948:HSA392977 IBW392948:IBW392977 ILS392948:ILS392977 IVO392948:IVO392977 JFK392948:JFK392977 JPG392948:JPG392977 JZC392948:JZC392977 KIY392948:KIY392977 KSU392948:KSU392977 LCQ392948:LCQ392977 LMM392948:LMM392977 LWI392948:LWI392977 MGE392948:MGE392977 MQA392948:MQA392977 MZW392948:MZW392977 NJS392948:NJS392977 NTO392948:NTO392977 ODK392948:ODK392977 ONG392948:ONG392977 OXC392948:OXC392977 PGY392948:PGY392977 PQU392948:PQU392977 QAQ392948:QAQ392977 QKM392948:QKM392977 QUI392948:QUI392977 REE392948:REE392977 ROA392948:ROA392977 RXW392948:RXW392977 SHS392948:SHS392977 SRO392948:SRO392977 TBK392948:TBK392977 TLG392948:TLG392977 TVC392948:TVC392977 UEY392948:UEY392977 UOU392948:UOU392977 UYQ392948:UYQ392977 VIM392948:VIM392977 VSI392948:VSI392977 WCE392948:WCE392977 WMA392948:WMA392977 WVW392948:WVW392977 TLG851997:TLG852026 JK458484:JK458513 TG458484:TG458513 ADC458484:ADC458513 AMY458484:AMY458513 AWU458484:AWU458513 BGQ458484:BGQ458513 BQM458484:BQM458513 CAI458484:CAI458513 CKE458484:CKE458513 CUA458484:CUA458513 DDW458484:DDW458513 DNS458484:DNS458513 DXO458484:DXO458513 EHK458484:EHK458513 ERG458484:ERG458513 FBC458484:FBC458513 FKY458484:FKY458513 FUU458484:FUU458513 GEQ458484:GEQ458513 GOM458484:GOM458513 GYI458484:GYI458513 HIE458484:HIE458513 HSA458484:HSA458513 IBW458484:IBW458513 ILS458484:ILS458513 IVO458484:IVO458513 JFK458484:JFK458513 JPG458484:JPG458513 JZC458484:JZC458513 KIY458484:KIY458513 KSU458484:KSU458513 LCQ458484:LCQ458513 LMM458484:LMM458513 LWI458484:LWI458513 MGE458484:MGE458513 MQA458484:MQA458513 MZW458484:MZW458513 NJS458484:NJS458513 NTO458484:NTO458513 ODK458484:ODK458513 ONG458484:ONG458513 OXC458484:OXC458513 PGY458484:PGY458513 PQU458484:PQU458513 QAQ458484:QAQ458513 QKM458484:QKM458513 QUI458484:QUI458513 REE458484:REE458513 ROA458484:ROA458513 RXW458484:RXW458513 SHS458484:SHS458513 SRO458484:SRO458513 TBK458484:TBK458513 TLG458484:TLG458513 TVC458484:TVC458513 UEY458484:UEY458513 UOU458484:UOU458513 UYQ458484:UYQ458513 VIM458484:VIM458513 VSI458484:VSI458513 WCE458484:WCE458513 WMA458484:WMA458513 WVW458484:WVW458513 TVC851997:TVC852026 JK524020:JK524049 TG524020:TG524049 ADC524020:ADC524049 AMY524020:AMY524049 AWU524020:AWU524049 BGQ524020:BGQ524049 BQM524020:BQM524049 CAI524020:CAI524049 CKE524020:CKE524049 CUA524020:CUA524049 DDW524020:DDW524049 DNS524020:DNS524049 DXO524020:DXO524049 EHK524020:EHK524049 ERG524020:ERG524049 FBC524020:FBC524049 FKY524020:FKY524049 FUU524020:FUU524049 GEQ524020:GEQ524049 GOM524020:GOM524049 GYI524020:GYI524049 HIE524020:HIE524049 HSA524020:HSA524049 IBW524020:IBW524049 ILS524020:ILS524049 IVO524020:IVO524049 JFK524020:JFK524049 JPG524020:JPG524049 JZC524020:JZC524049 KIY524020:KIY524049 KSU524020:KSU524049 LCQ524020:LCQ524049 LMM524020:LMM524049 LWI524020:LWI524049 MGE524020:MGE524049 MQA524020:MQA524049 MZW524020:MZW524049 NJS524020:NJS524049 NTO524020:NTO524049 ODK524020:ODK524049 ONG524020:ONG524049 OXC524020:OXC524049 PGY524020:PGY524049 PQU524020:PQU524049 QAQ524020:QAQ524049 QKM524020:QKM524049 QUI524020:QUI524049 REE524020:REE524049 ROA524020:ROA524049 RXW524020:RXW524049 SHS524020:SHS524049 SRO524020:SRO524049 TBK524020:TBK524049 TLG524020:TLG524049 TVC524020:TVC524049 UEY524020:UEY524049 UOU524020:UOU524049 UYQ524020:UYQ524049 VIM524020:VIM524049 VSI524020:VSI524049 WCE524020:WCE524049 WMA524020:WMA524049 WVW524020:WVW524049 UEY851997:UEY852026 JK589556:JK589585 TG589556:TG589585 ADC589556:ADC589585 AMY589556:AMY589585 AWU589556:AWU589585 BGQ589556:BGQ589585 BQM589556:BQM589585 CAI589556:CAI589585 CKE589556:CKE589585 CUA589556:CUA589585 DDW589556:DDW589585 DNS589556:DNS589585 DXO589556:DXO589585 EHK589556:EHK589585 ERG589556:ERG589585 FBC589556:FBC589585 FKY589556:FKY589585 FUU589556:FUU589585 GEQ589556:GEQ589585 GOM589556:GOM589585 GYI589556:GYI589585 HIE589556:HIE589585 HSA589556:HSA589585 IBW589556:IBW589585 ILS589556:ILS589585 IVO589556:IVO589585 JFK589556:JFK589585 JPG589556:JPG589585 JZC589556:JZC589585 KIY589556:KIY589585 KSU589556:KSU589585 LCQ589556:LCQ589585 LMM589556:LMM589585 LWI589556:LWI589585 MGE589556:MGE589585 MQA589556:MQA589585 MZW589556:MZW589585 NJS589556:NJS589585 NTO589556:NTO589585 ODK589556:ODK589585 ONG589556:ONG589585 OXC589556:OXC589585 PGY589556:PGY589585 PQU589556:PQU589585 QAQ589556:QAQ589585 QKM589556:QKM589585 QUI589556:QUI589585 REE589556:REE589585 ROA589556:ROA589585 RXW589556:RXW589585 SHS589556:SHS589585 SRO589556:SRO589585 TBK589556:TBK589585 TLG589556:TLG589585 TVC589556:TVC589585 UEY589556:UEY589585 UOU589556:UOU589585 UYQ589556:UYQ589585 VIM589556:VIM589585 VSI589556:VSI589585 WCE589556:WCE589585 WMA589556:WMA589585 WVW589556:WVW589585 UOU851997:UOU852026 JK655092:JK655121 TG655092:TG655121 ADC655092:ADC655121 AMY655092:AMY655121 AWU655092:AWU655121 BGQ655092:BGQ655121 BQM655092:BQM655121 CAI655092:CAI655121 CKE655092:CKE655121 CUA655092:CUA655121 DDW655092:DDW655121 DNS655092:DNS655121 DXO655092:DXO655121 EHK655092:EHK655121 ERG655092:ERG655121 FBC655092:FBC655121 FKY655092:FKY655121 FUU655092:FUU655121 GEQ655092:GEQ655121 GOM655092:GOM655121 GYI655092:GYI655121 HIE655092:HIE655121 HSA655092:HSA655121 IBW655092:IBW655121 ILS655092:ILS655121 IVO655092:IVO655121 JFK655092:JFK655121 JPG655092:JPG655121 JZC655092:JZC655121 KIY655092:KIY655121 KSU655092:KSU655121 LCQ655092:LCQ655121 LMM655092:LMM655121 LWI655092:LWI655121 MGE655092:MGE655121 MQA655092:MQA655121 MZW655092:MZW655121 NJS655092:NJS655121 NTO655092:NTO655121 ODK655092:ODK655121 ONG655092:ONG655121 OXC655092:OXC655121 PGY655092:PGY655121 PQU655092:PQU655121 QAQ655092:QAQ655121 QKM655092:QKM655121 QUI655092:QUI655121 REE655092:REE655121 ROA655092:ROA655121 RXW655092:RXW655121 SHS655092:SHS655121 SRO655092:SRO655121 TBK655092:TBK655121 TLG655092:TLG655121 TVC655092:TVC655121 UEY655092:UEY655121 UOU655092:UOU655121 UYQ655092:UYQ655121 VIM655092:VIM655121 VSI655092:VSI655121 WCE655092:WCE655121 WMA655092:WMA655121 WVW655092:WVW655121 UYQ851997:UYQ852026 JK720628:JK720657 TG720628:TG720657 ADC720628:ADC720657 AMY720628:AMY720657 AWU720628:AWU720657 BGQ720628:BGQ720657 BQM720628:BQM720657 CAI720628:CAI720657 CKE720628:CKE720657 CUA720628:CUA720657 DDW720628:DDW720657 DNS720628:DNS720657 DXO720628:DXO720657 EHK720628:EHK720657 ERG720628:ERG720657 FBC720628:FBC720657 FKY720628:FKY720657 FUU720628:FUU720657 GEQ720628:GEQ720657 GOM720628:GOM720657 GYI720628:GYI720657 HIE720628:HIE720657 HSA720628:HSA720657 IBW720628:IBW720657 ILS720628:ILS720657 IVO720628:IVO720657 JFK720628:JFK720657 JPG720628:JPG720657 JZC720628:JZC720657 KIY720628:KIY720657 KSU720628:KSU720657 LCQ720628:LCQ720657 LMM720628:LMM720657 LWI720628:LWI720657 MGE720628:MGE720657 MQA720628:MQA720657 MZW720628:MZW720657 NJS720628:NJS720657 NTO720628:NTO720657 ODK720628:ODK720657 ONG720628:ONG720657 OXC720628:OXC720657 PGY720628:PGY720657 PQU720628:PQU720657 QAQ720628:QAQ720657 QKM720628:QKM720657 QUI720628:QUI720657 REE720628:REE720657 ROA720628:ROA720657 RXW720628:RXW720657 SHS720628:SHS720657 SRO720628:SRO720657 TBK720628:TBK720657 TLG720628:TLG720657 TVC720628:TVC720657 UEY720628:UEY720657 UOU720628:UOU720657 UYQ720628:UYQ720657 VIM720628:VIM720657 VSI720628:VSI720657 WCE720628:WCE720657 WMA720628:WMA720657 WVW720628:WVW720657 VIM851997:VIM852026 JK786164:JK786193 TG786164:TG786193 ADC786164:ADC786193 AMY786164:AMY786193 AWU786164:AWU786193 BGQ786164:BGQ786193 BQM786164:BQM786193 CAI786164:CAI786193 CKE786164:CKE786193 CUA786164:CUA786193 DDW786164:DDW786193 DNS786164:DNS786193 DXO786164:DXO786193 EHK786164:EHK786193 ERG786164:ERG786193 FBC786164:FBC786193 FKY786164:FKY786193 FUU786164:FUU786193 GEQ786164:GEQ786193 GOM786164:GOM786193 GYI786164:GYI786193 HIE786164:HIE786193 HSA786164:HSA786193 IBW786164:IBW786193 ILS786164:ILS786193 IVO786164:IVO786193 JFK786164:JFK786193 JPG786164:JPG786193 JZC786164:JZC786193 KIY786164:KIY786193 KSU786164:KSU786193 LCQ786164:LCQ786193 LMM786164:LMM786193 LWI786164:LWI786193 MGE786164:MGE786193 MQA786164:MQA786193 MZW786164:MZW786193 NJS786164:NJS786193 NTO786164:NTO786193 ODK786164:ODK786193 ONG786164:ONG786193 OXC786164:OXC786193 PGY786164:PGY786193 PQU786164:PQU786193 QAQ786164:QAQ786193 QKM786164:QKM786193 QUI786164:QUI786193 REE786164:REE786193 ROA786164:ROA786193 RXW786164:RXW786193 SHS786164:SHS786193 SRO786164:SRO786193 TBK786164:TBK786193 TLG786164:TLG786193 TVC786164:TVC786193 UEY786164:UEY786193 UOU786164:UOU786193 UYQ786164:UYQ786193 VIM786164:VIM786193 VSI786164:VSI786193 WCE786164:WCE786193 WMA786164:WMA786193 WVW786164:WVW786193 VSI851997:VSI852026 JK851700:JK851729 TG851700:TG851729 ADC851700:ADC851729 AMY851700:AMY851729 AWU851700:AWU851729 BGQ851700:BGQ851729 BQM851700:BQM851729 CAI851700:CAI851729 CKE851700:CKE851729 CUA851700:CUA851729 DDW851700:DDW851729 DNS851700:DNS851729 DXO851700:DXO851729 EHK851700:EHK851729 ERG851700:ERG851729 FBC851700:FBC851729 FKY851700:FKY851729 FUU851700:FUU851729 GEQ851700:GEQ851729 GOM851700:GOM851729 GYI851700:GYI851729 HIE851700:HIE851729 HSA851700:HSA851729 IBW851700:IBW851729 ILS851700:ILS851729 IVO851700:IVO851729 JFK851700:JFK851729 JPG851700:JPG851729 JZC851700:JZC851729 KIY851700:KIY851729 KSU851700:KSU851729 LCQ851700:LCQ851729 LMM851700:LMM851729 LWI851700:LWI851729 MGE851700:MGE851729 MQA851700:MQA851729 MZW851700:MZW851729 NJS851700:NJS851729 NTO851700:NTO851729 ODK851700:ODK851729 ONG851700:ONG851729 OXC851700:OXC851729 PGY851700:PGY851729 PQU851700:PQU851729 QAQ851700:QAQ851729 QKM851700:QKM851729 QUI851700:QUI851729 REE851700:REE851729 ROA851700:ROA851729 RXW851700:RXW851729 SHS851700:SHS851729 SRO851700:SRO851729 TBK851700:TBK851729 TLG851700:TLG851729 TVC851700:TVC851729 UEY851700:UEY851729 UOU851700:UOU851729 UYQ851700:UYQ851729 VIM851700:VIM851729 VSI851700:VSI851729 WCE851700:WCE851729 WMA851700:WMA851729 WVW851700:WVW851729 WCE851997:WCE852026 JK917236:JK917265 TG917236:TG917265 ADC917236:ADC917265 AMY917236:AMY917265 AWU917236:AWU917265 BGQ917236:BGQ917265 BQM917236:BQM917265 CAI917236:CAI917265 CKE917236:CKE917265 CUA917236:CUA917265 DDW917236:DDW917265 DNS917236:DNS917265 DXO917236:DXO917265 EHK917236:EHK917265 ERG917236:ERG917265 FBC917236:FBC917265 FKY917236:FKY917265 FUU917236:FUU917265 GEQ917236:GEQ917265 GOM917236:GOM917265 GYI917236:GYI917265 HIE917236:HIE917265 HSA917236:HSA917265 IBW917236:IBW917265 ILS917236:ILS917265 IVO917236:IVO917265 JFK917236:JFK917265 JPG917236:JPG917265 JZC917236:JZC917265 KIY917236:KIY917265 KSU917236:KSU917265 LCQ917236:LCQ917265 LMM917236:LMM917265 LWI917236:LWI917265 MGE917236:MGE917265 MQA917236:MQA917265 MZW917236:MZW917265 NJS917236:NJS917265 NTO917236:NTO917265 ODK917236:ODK917265 ONG917236:ONG917265 OXC917236:OXC917265 PGY917236:PGY917265 PQU917236:PQU917265 QAQ917236:QAQ917265 QKM917236:QKM917265 QUI917236:QUI917265 REE917236:REE917265 ROA917236:ROA917265 RXW917236:RXW917265 SHS917236:SHS917265 SRO917236:SRO917265 TBK917236:TBK917265 TLG917236:TLG917265 TVC917236:TVC917265 UEY917236:UEY917265 UOU917236:UOU917265 UYQ917236:UYQ917265 VIM917236:VIM917265 VSI917236:VSI917265 WCE917236:WCE917265 WMA917236:WMA917265 WVW917236:WVW917265 WMA851997:WMA852026 JK982772:JK982801 TG982772:TG982801 ADC982772:ADC982801 AMY982772:AMY982801 AWU982772:AWU982801 BGQ982772:BGQ982801 BQM982772:BQM982801 CAI982772:CAI982801 CKE982772:CKE982801 CUA982772:CUA982801 DDW982772:DDW982801 DNS982772:DNS982801 DXO982772:DXO982801 EHK982772:EHK982801 ERG982772:ERG982801 FBC982772:FBC982801 FKY982772:FKY982801 FUU982772:FUU982801 GEQ982772:GEQ982801 GOM982772:GOM982801 GYI982772:GYI982801 HIE982772:HIE982801 HSA982772:HSA982801 IBW982772:IBW982801 ILS982772:ILS982801 IVO982772:IVO982801 JFK982772:JFK982801 JPG982772:JPG982801 JZC982772:JZC982801 KIY982772:KIY982801 KSU982772:KSU982801 LCQ982772:LCQ982801 LMM982772:LMM982801 LWI982772:LWI982801 MGE982772:MGE982801 MQA982772:MQA982801 MZW982772:MZW982801 NJS982772:NJS982801 NTO982772:NTO982801 ODK982772:ODK982801 ONG982772:ONG982801 OXC982772:OXC982801 PGY982772:PGY982801 PQU982772:PQU982801 QAQ982772:QAQ982801 QKM982772:QKM982801 QUI982772:QUI982801 REE982772:REE982801 ROA982772:ROA982801 RXW982772:RXW982801 SHS982772:SHS982801 SRO982772:SRO982801 TBK982772:TBK982801 TLG982772:TLG982801 TVC982772:TVC982801 UEY982772:UEY982801 UOU982772:UOU982801 UYQ982772:UYQ982801 VIM982772:VIM982801 VSI982772:VSI982801 WCE982772:WCE982801 WMA982772:WMA982801 WVW982772:WVW982801 WVW851997:WVW852026 WCE983069:WCE983098 JK65301:JK65330 TG65301:TG65330 ADC65301:ADC65330 AMY65301:AMY65330 AWU65301:AWU65330 BGQ65301:BGQ65330 BQM65301:BQM65330 CAI65301:CAI65330 CKE65301:CKE65330 CUA65301:CUA65330 DDW65301:DDW65330 DNS65301:DNS65330 DXO65301:DXO65330 EHK65301:EHK65330 ERG65301:ERG65330 FBC65301:FBC65330 FKY65301:FKY65330 FUU65301:FUU65330 GEQ65301:GEQ65330 GOM65301:GOM65330 GYI65301:GYI65330 HIE65301:HIE65330 HSA65301:HSA65330 IBW65301:IBW65330 ILS65301:ILS65330 IVO65301:IVO65330 JFK65301:JFK65330 JPG65301:JPG65330 JZC65301:JZC65330 KIY65301:KIY65330 KSU65301:KSU65330 LCQ65301:LCQ65330 LMM65301:LMM65330 LWI65301:LWI65330 MGE65301:MGE65330 MQA65301:MQA65330 MZW65301:MZW65330 NJS65301:NJS65330 NTO65301:NTO65330 ODK65301:ODK65330 ONG65301:ONG65330 OXC65301:OXC65330 PGY65301:PGY65330 PQU65301:PQU65330 QAQ65301:QAQ65330 QKM65301:QKM65330 QUI65301:QUI65330 REE65301:REE65330 ROA65301:ROA65330 RXW65301:RXW65330 SHS65301:SHS65330 SRO65301:SRO65330 TBK65301:TBK65330 TLG65301:TLG65330 TVC65301:TVC65330 UEY65301:UEY65330 UOU65301:UOU65330 UYQ65301:UYQ65330 VIM65301:VIM65330 VSI65301:VSI65330 WCE65301:WCE65330 WMA65301:WMA65330 WVW65301:WVW65330 JK917533:JK917562 JK130837:JK130866 TG130837:TG130866 ADC130837:ADC130866 AMY130837:AMY130866 AWU130837:AWU130866 BGQ130837:BGQ130866 BQM130837:BQM130866 CAI130837:CAI130866 CKE130837:CKE130866 CUA130837:CUA130866 DDW130837:DDW130866 DNS130837:DNS130866 DXO130837:DXO130866 EHK130837:EHK130866 ERG130837:ERG130866 FBC130837:FBC130866 FKY130837:FKY130866 FUU130837:FUU130866 GEQ130837:GEQ130866 GOM130837:GOM130866 GYI130837:GYI130866 HIE130837:HIE130866 HSA130837:HSA130866 IBW130837:IBW130866 ILS130837:ILS130866 IVO130837:IVO130866 JFK130837:JFK130866 JPG130837:JPG130866 JZC130837:JZC130866 KIY130837:KIY130866 KSU130837:KSU130866 LCQ130837:LCQ130866 LMM130837:LMM130866 LWI130837:LWI130866 MGE130837:MGE130866 MQA130837:MQA130866 MZW130837:MZW130866 NJS130837:NJS130866 NTO130837:NTO130866 ODK130837:ODK130866 ONG130837:ONG130866 OXC130837:OXC130866 PGY130837:PGY130866 PQU130837:PQU130866 QAQ130837:QAQ130866 QKM130837:QKM130866 QUI130837:QUI130866 REE130837:REE130866 ROA130837:ROA130866 RXW130837:RXW130866 SHS130837:SHS130866 SRO130837:SRO130866 TBK130837:TBK130866 TLG130837:TLG130866 TVC130837:TVC130866 UEY130837:UEY130866 UOU130837:UOU130866 UYQ130837:UYQ130866 VIM130837:VIM130866 VSI130837:VSI130866 WCE130837:WCE130866 WMA130837:WMA130866 WVW130837:WVW130866 TG917533:TG917562 JK196373:JK196402 TG196373:TG196402 ADC196373:ADC196402 AMY196373:AMY196402 AWU196373:AWU196402 BGQ196373:BGQ196402 BQM196373:BQM196402 CAI196373:CAI196402 CKE196373:CKE196402 CUA196373:CUA196402 DDW196373:DDW196402 DNS196373:DNS196402 DXO196373:DXO196402 EHK196373:EHK196402 ERG196373:ERG196402 FBC196373:FBC196402 FKY196373:FKY196402 FUU196373:FUU196402 GEQ196373:GEQ196402 GOM196373:GOM196402 GYI196373:GYI196402 HIE196373:HIE196402 HSA196373:HSA196402 IBW196373:IBW196402 ILS196373:ILS196402 IVO196373:IVO196402 JFK196373:JFK196402 JPG196373:JPG196402 JZC196373:JZC196402 KIY196373:KIY196402 KSU196373:KSU196402 LCQ196373:LCQ196402 LMM196373:LMM196402 LWI196373:LWI196402 MGE196373:MGE196402 MQA196373:MQA196402 MZW196373:MZW196402 NJS196373:NJS196402 NTO196373:NTO196402 ODK196373:ODK196402 ONG196373:ONG196402 OXC196373:OXC196402 PGY196373:PGY196402 PQU196373:PQU196402 QAQ196373:QAQ196402 QKM196373:QKM196402 QUI196373:QUI196402 REE196373:REE196402 ROA196373:ROA196402 RXW196373:RXW196402 SHS196373:SHS196402 SRO196373:SRO196402 TBK196373:TBK196402 TLG196373:TLG196402 TVC196373:TVC196402 UEY196373:UEY196402 UOU196373:UOU196402 UYQ196373:UYQ196402 VIM196373:VIM196402 VSI196373:VSI196402 WCE196373:WCE196402 WMA196373:WMA196402 WVW196373:WVW196402 ADC917533:ADC917562 JK261909:JK261938 TG261909:TG261938 ADC261909:ADC261938 AMY261909:AMY261938 AWU261909:AWU261938 BGQ261909:BGQ261938 BQM261909:BQM261938 CAI261909:CAI261938 CKE261909:CKE261938 CUA261909:CUA261938 DDW261909:DDW261938 DNS261909:DNS261938 DXO261909:DXO261938 EHK261909:EHK261938 ERG261909:ERG261938 FBC261909:FBC261938 FKY261909:FKY261938 FUU261909:FUU261938 GEQ261909:GEQ261938 GOM261909:GOM261938 GYI261909:GYI261938 HIE261909:HIE261938 HSA261909:HSA261938 IBW261909:IBW261938 ILS261909:ILS261938 IVO261909:IVO261938 JFK261909:JFK261938 JPG261909:JPG261938 JZC261909:JZC261938 KIY261909:KIY261938 KSU261909:KSU261938 LCQ261909:LCQ261938 LMM261909:LMM261938 LWI261909:LWI261938 MGE261909:MGE261938 MQA261909:MQA261938 MZW261909:MZW261938 NJS261909:NJS261938 NTO261909:NTO261938 ODK261909:ODK261938 ONG261909:ONG261938 OXC261909:OXC261938 PGY261909:PGY261938 PQU261909:PQU261938 QAQ261909:QAQ261938 QKM261909:QKM261938 QUI261909:QUI261938 REE261909:REE261938 ROA261909:ROA261938 RXW261909:RXW261938 SHS261909:SHS261938 SRO261909:SRO261938 TBK261909:TBK261938 TLG261909:TLG261938 TVC261909:TVC261938 UEY261909:UEY261938 UOU261909:UOU261938 UYQ261909:UYQ261938 VIM261909:VIM261938 VSI261909:VSI261938 WCE261909:WCE261938 WMA261909:WMA261938 WVW261909:WVW261938 AMY917533:AMY917562 JK327445:JK327474 TG327445:TG327474 ADC327445:ADC327474 AMY327445:AMY327474 AWU327445:AWU327474 BGQ327445:BGQ327474 BQM327445:BQM327474 CAI327445:CAI327474 CKE327445:CKE327474 CUA327445:CUA327474 DDW327445:DDW327474 DNS327445:DNS327474 DXO327445:DXO327474 EHK327445:EHK327474 ERG327445:ERG327474 FBC327445:FBC327474 FKY327445:FKY327474 FUU327445:FUU327474 GEQ327445:GEQ327474 GOM327445:GOM327474 GYI327445:GYI327474 HIE327445:HIE327474 HSA327445:HSA327474 IBW327445:IBW327474 ILS327445:ILS327474 IVO327445:IVO327474 JFK327445:JFK327474 JPG327445:JPG327474 JZC327445:JZC327474 KIY327445:KIY327474 KSU327445:KSU327474 LCQ327445:LCQ327474 LMM327445:LMM327474 LWI327445:LWI327474 MGE327445:MGE327474 MQA327445:MQA327474 MZW327445:MZW327474 NJS327445:NJS327474 NTO327445:NTO327474 ODK327445:ODK327474 ONG327445:ONG327474 OXC327445:OXC327474 PGY327445:PGY327474 PQU327445:PQU327474 QAQ327445:QAQ327474 QKM327445:QKM327474 QUI327445:QUI327474 REE327445:REE327474 ROA327445:ROA327474 RXW327445:RXW327474 SHS327445:SHS327474 SRO327445:SRO327474 TBK327445:TBK327474 TLG327445:TLG327474 TVC327445:TVC327474 UEY327445:UEY327474 UOU327445:UOU327474 UYQ327445:UYQ327474 VIM327445:VIM327474 VSI327445:VSI327474 WCE327445:WCE327474 WMA327445:WMA327474 WVW327445:WVW327474 AWU917533:AWU917562 JK392981:JK393010 TG392981:TG393010 ADC392981:ADC393010 AMY392981:AMY393010 AWU392981:AWU393010 BGQ392981:BGQ393010 BQM392981:BQM393010 CAI392981:CAI393010 CKE392981:CKE393010 CUA392981:CUA393010 DDW392981:DDW393010 DNS392981:DNS393010 DXO392981:DXO393010 EHK392981:EHK393010 ERG392981:ERG393010 FBC392981:FBC393010 FKY392981:FKY393010 FUU392981:FUU393010 GEQ392981:GEQ393010 GOM392981:GOM393010 GYI392981:GYI393010 HIE392981:HIE393010 HSA392981:HSA393010 IBW392981:IBW393010 ILS392981:ILS393010 IVO392981:IVO393010 JFK392981:JFK393010 JPG392981:JPG393010 JZC392981:JZC393010 KIY392981:KIY393010 KSU392981:KSU393010 LCQ392981:LCQ393010 LMM392981:LMM393010 LWI392981:LWI393010 MGE392981:MGE393010 MQA392981:MQA393010 MZW392981:MZW393010 NJS392981:NJS393010 NTO392981:NTO393010 ODK392981:ODK393010 ONG392981:ONG393010 OXC392981:OXC393010 PGY392981:PGY393010 PQU392981:PQU393010 QAQ392981:QAQ393010 QKM392981:QKM393010 QUI392981:QUI393010 REE392981:REE393010 ROA392981:ROA393010 RXW392981:RXW393010 SHS392981:SHS393010 SRO392981:SRO393010 TBK392981:TBK393010 TLG392981:TLG393010 TVC392981:TVC393010 UEY392981:UEY393010 UOU392981:UOU393010 UYQ392981:UYQ393010 VIM392981:VIM393010 VSI392981:VSI393010 WCE392981:WCE393010 WMA392981:WMA393010 WVW392981:WVW393010 BGQ917533:BGQ917562 JK458517:JK458546 TG458517:TG458546 ADC458517:ADC458546 AMY458517:AMY458546 AWU458517:AWU458546 BGQ458517:BGQ458546 BQM458517:BQM458546 CAI458517:CAI458546 CKE458517:CKE458546 CUA458517:CUA458546 DDW458517:DDW458546 DNS458517:DNS458546 DXO458517:DXO458546 EHK458517:EHK458546 ERG458517:ERG458546 FBC458517:FBC458546 FKY458517:FKY458546 FUU458517:FUU458546 GEQ458517:GEQ458546 GOM458517:GOM458546 GYI458517:GYI458546 HIE458517:HIE458546 HSA458517:HSA458546 IBW458517:IBW458546 ILS458517:ILS458546 IVO458517:IVO458546 JFK458517:JFK458546 JPG458517:JPG458546 JZC458517:JZC458546 KIY458517:KIY458546 KSU458517:KSU458546 LCQ458517:LCQ458546 LMM458517:LMM458546 LWI458517:LWI458546 MGE458517:MGE458546 MQA458517:MQA458546 MZW458517:MZW458546 NJS458517:NJS458546 NTO458517:NTO458546 ODK458517:ODK458546 ONG458517:ONG458546 OXC458517:OXC458546 PGY458517:PGY458546 PQU458517:PQU458546 QAQ458517:QAQ458546 QKM458517:QKM458546 QUI458517:QUI458546 REE458517:REE458546 ROA458517:ROA458546 RXW458517:RXW458546 SHS458517:SHS458546 SRO458517:SRO458546 TBK458517:TBK458546 TLG458517:TLG458546 TVC458517:TVC458546 UEY458517:UEY458546 UOU458517:UOU458546 UYQ458517:UYQ458546 VIM458517:VIM458546 VSI458517:VSI458546 WCE458517:WCE458546 WMA458517:WMA458546 WVW458517:WVW458546 BQM917533:BQM917562 JK524053:JK524082 TG524053:TG524082 ADC524053:ADC524082 AMY524053:AMY524082 AWU524053:AWU524082 BGQ524053:BGQ524082 BQM524053:BQM524082 CAI524053:CAI524082 CKE524053:CKE524082 CUA524053:CUA524082 DDW524053:DDW524082 DNS524053:DNS524082 DXO524053:DXO524082 EHK524053:EHK524082 ERG524053:ERG524082 FBC524053:FBC524082 FKY524053:FKY524082 FUU524053:FUU524082 GEQ524053:GEQ524082 GOM524053:GOM524082 GYI524053:GYI524082 HIE524053:HIE524082 HSA524053:HSA524082 IBW524053:IBW524082 ILS524053:ILS524082 IVO524053:IVO524082 JFK524053:JFK524082 JPG524053:JPG524082 JZC524053:JZC524082 KIY524053:KIY524082 KSU524053:KSU524082 LCQ524053:LCQ524082 LMM524053:LMM524082 LWI524053:LWI524082 MGE524053:MGE524082 MQA524053:MQA524082 MZW524053:MZW524082 NJS524053:NJS524082 NTO524053:NTO524082 ODK524053:ODK524082 ONG524053:ONG524082 OXC524053:OXC524082 PGY524053:PGY524082 PQU524053:PQU524082 QAQ524053:QAQ524082 QKM524053:QKM524082 QUI524053:QUI524082 REE524053:REE524082 ROA524053:ROA524082 RXW524053:RXW524082 SHS524053:SHS524082 SRO524053:SRO524082 TBK524053:TBK524082 TLG524053:TLG524082 TVC524053:TVC524082 UEY524053:UEY524082 UOU524053:UOU524082 UYQ524053:UYQ524082 VIM524053:VIM524082 VSI524053:VSI524082 WCE524053:WCE524082 WMA524053:WMA524082 WVW524053:WVW524082 CAI917533:CAI917562 JK589589:JK589618 TG589589:TG589618 ADC589589:ADC589618 AMY589589:AMY589618 AWU589589:AWU589618 BGQ589589:BGQ589618 BQM589589:BQM589618 CAI589589:CAI589618 CKE589589:CKE589618 CUA589589:CUA589618 DDW589589:DDW589618 DNS589589:DNS589618 DXO589589:DXO589618 EHK589589:EHK589618 ERG589589:ERG589618 FBC589589:FBC589618 FKY589589:FKY589618 FUU589589:FUU589618 GEQ589589:GEQ589618 GOM589589:GOM589618 GYI589589:GYI589618 HIE589589:HIE589618 HSA589589:HSA589618 IBW589589:IBW589618 ILS589589:ILS589618 IVO589589:IVO589618 JFK589589:JFK589618 JPG589589:JPG589618 JZC589589:JZC589618 KIY589589:KIY589618 KSU589589:KSU589618 LCQ589589:LCQ589618 LMM589589:LMM589618 LWI589589:LWI589618 MGE589589:MGE589618 MQA589589:MQA589618 MZW589589:MZW589618 NJS589589:NJS589618 NTO589589:NTO589618 ODK589589:ODK589618 ONG589589:ONG589618 OXC589589:OXC589618 PGY589589:PGY589618 PQU589589:PQU589618 QAQ589589:QAQ589618 QKM589589:QKM589618 QUI589589:QUI589618 REE589589:REE589618 ROA589589:ROA589618 RXW589589:RXW589618 SHS589589:SHS589618 SRO589589:SRO589618 TBK589589:TBK589618 TLG589589:TLG589618 TVC589589:TVC589618 UEY589589:UEY589618 UOU589589:UOU589618 UYQ589589:UYQ589618 VIM589589:VIM589618 VSI589589:VSI589618 WCE589589:WCE589618 WMA589589:WMA589618 WVW589589:WVW589618 CKE917533:CKE917562 JK655125:JK655154 TG655125:TG655154 ADC655125:ADC655154 AMY655125:AMY655154 AWU655125:AWU655154 BGQ655125:BGQ655154 BQM655125:BQM655154 CAI655125:CAI655154 CKE655125:CKE655154 CUA655125:CUA655154 DDW655125:DDW655154 DNS655125:DNS655154 DXO655125:DXO655154 EHK655125:EHK655154 ERG655125:ERG655154 FBC655125:FBC655154 FKY655125:FKY655154 FUU655125:FUU655154 GEQ655125:GEQ655154 GOM655125:GOM655154 GYI655125:GYI655154 HIE655125:HIE655154 HSA655125:HSA655154 IBW655125:IBW655154 ILS655125:ILS655154 IVO655125:IVO655154 JFK655125:JFK655154 JPG655125:JPG655154 JZC655125:JZC655154 KIY655125:KIY655154 KSU655125:KSU655154 LCQ655125:LCQ655154 LMM655125:LMM655154 LWI655125:LWI655154 MGE655125:MGE655154 MQA655125:MQA655154 MZW655125:MZW655154 NJS655125:NJS655154 NTO655125:NTO655154 ODK655125:ODK655154 ONG655125:ONG655154 OXC655125:OXC655154 PGY655125:PGY655154 PQU655125:PQU655154 QAQ655125:QAQ655154 QKM655125:QKM655154 QUI655125:QUI655154 REE655125:REE655154 ROA655125:ROA655154 RXW655125:RXW655154 SHS655125:SHS655154 SRO655125:SRO655154 TBK655125:TBK655154 TLG655125:TLG655154 TVC655125:TVC655154 UEY655125:UEY655154 UOU655125:UOU655154 UYQ655125:UYQ655154 VIM655125:VIM655154 VSI655125:VSI655154 WCE655125:WCE655154 WMA655125:WMA655154 WVW655125:WVW655154 CUA917533:CUA917562 JK720661:JK720690 TG720661:TG720690 ADC720661:ADC720690 AMY720661:AMY720690 AWU720661:AWU720690 BGQ720661:BGQ720690 BQM720661:BQM720690 CAI720661:CAI720690 CKE720661:CKE720690 CUA720661:CUA720690 DDW720661:DDW720690 DNS720661:DNS720690 DXO720661:DXO720690 EHK720661:EHK720690 ERG720661:ERG720690 FBC720661:FBC720690 FKY720661:FKY720690 FUU720661:FUU720690 GEQ720661:GEQ720690 GOM720661:GOM720690 GYI720661:GYI720690 HIE720661:HIE720690 HSA720661:HSA720690 IBW720661:IBW720690 ILS720661:ILS720690 IVO720661:IVO720690 JFK720661:JFK720690 JPG720661:JPG720690 JZC720661:JZC720690 KIY720661:KIY720690 KSU720661:KSU720690 LCQ720661:LCQ720690 LMM720661:LMM720690 LWI720661:LWI720690 MGE720661:MGE720690 MQA720661:MQA720690 MZW720661:MZW720690 NJS720661:NJS720690 NTO720661:NTO720690 ODK720661:ODK720690 ONG720661:ONG720690 OXC720661:OXC720690 PGY720661:PGY720690 PQU720661:PQU720690 QAQ720661:QAQ720690 QKM720661:QKM720690 QUI720661:QUI720690 REE720661:REE720690 ROA720661:ROA720690 RXW720661:RXW720690 SHS720661:SHS720690 SRO720661:SRO720690 TBK720661:TBK720690 TLG720661:TLG720690 TVC720661:TVC720690 UEY720661:UEY720690 UOU720661:UOU720690 UYQ720661:UYQ720690 VIM720661:VIM720690 VSI720661:VSI720690 WCE720661:WCE720690 WMA720661:WMA720690 WVW720661:WVW720690 DDW917533:DDW917562 JK786197:JK786226 TG786197:TG786226 ADC786197:ADC786226 AMY786197:AMY786226 AWU786197:AWU786226 BGQ786197:BGQ786226 BQM786197:BQM786226 CAI786197:CAI786226 CKE786197:CKE786226 CUA786197:CUA786226 DDW786197:DDW786226 DNS786197:DNS786226 DXO786197:DXO786226 EHK786197:EHK786226 ERG786197:ERG786226 FBC786197:FBC786226 FKY786197:FKY786226 FUU786197:FUU786226 GEQ786197:GEQ786226 GOM786197:GOM786226 GYI786197:GYI786226 HIE786197:HIE786226 HSA786197:HSA786226 IBW786197:IBW786226 ILS786197:ILS786226 IVO786197:IVO786226 JFK786197:JFK786226 JPG786197:JPG786226 JZC786197:JZC786226 KIY786197:KIY786226 KSU786197:KSU786226 LCQ786197:LCQ786226 LMM786197:LMM786226 LWI786197:LWI786226 MGE786197:MGE786226 MQA786197:MQA786226 MZW786197:MZW786226 NJS786197:NJS786226 NTO786197:NTO786226 ODK786197:ODK786226 ONG786197:ONG786226 OXC786197:OXC786226 PGY786197:PGY786226 PQU786197:PQU786226 QAQ786197:QAQ786226 QKM786197:QKM786226 QUI786197:QUI786226 REE786197:REE786226 ROA786197:ROA786226 RXW786197:RXW786226 SHS786197:SHS786226 SRO786197:SRO786226 TBK786197:TBK786226 TLG786197:TLG786226 TVC786197:TVC786226 UEY786197:UEY786226 UOU786197:UOU786226 UYQ786197:UYQ786226 VIM786197:VIM786226 VSI786197:VSI786226 WCE786197:WCE786226 WMA786197:WMA786226 WVW786197:WVW786226 DNS917533:DNS917562 JK851733:JK851762 TG851733:TG851762 ADC851733:ADC851762 AMY851733:AMY851762 AWU851733:AWU851762 BGQ851733:BGQ851762 BQM851733:BQM851762 CAI851733:CAI851762 CKE851733:CKE851762 CUA851733:CUA851762 DDW851733:DDW851762 DNS851733:DNS851762 DXO851733:DXO851762 EHK851733:EHK851762 ERG851733:ERG851762 FBC851733:FBC851762 FKY851733:FKY851762 FUU851733:FUU851762 GEQ851733:GEQ851762 GOM851733:GOM851762 GYI851733:GYI851762 HIE851733:HIE851762 HSA851733:HSA851762 IBW851733:IBW851762 ILS851733:ILS851762 IVO851733:IVO851762 JFK851733:JFK851762 JPG851733:JPG851762 JZC851733:JZC851762 KIY851733:KIY851762 KSU851733:KSU851762 LCQ851733:LCQ851762 LMM851733:LMM851762 LWI851733:LWI851762 MGE851733:MGE851762 MQA851733:MQA851762 MZW851733:MZW851762 NJS851733:NJS851762 NTO851733:NTO851762 ODK851733:ODK851762 ONG851733:ONG851762 OXC851733:OXC851762 PGY851733:PGY851762 PQU851733:PQU851762 QAQ851733:QAQ851762 QKM851733:QKM851762 QUI851733:QUI851762 REE851733:REE851762 ROA851733:ROA851762 RXW851733:RXW851762 SHS851733:SHS851762 SRO851733:SRO851762 TBK851733:TBK851762 TLG851733:TLG851762 TVC851733:TVC851762 UEY851733:UEY851762 UOU851733:UOU851762 UYQ851733:UYQ851762 VIM851733:VIM851762 VSI851733:VSI851762 WCE851733:WCE851762 WMA851733:WMA851762 WVW851733:WVW851762 DXO917533:DXO917562 JK917269:JK917298 TG917269:TG917298 ADC917269:ADC917298 AMY917269:AMY917298 AWU917269:AWU917298 BGQ917269:BGQ917298 BQM917269:BQM917298 CAI917269:CAI917298 CKE917269:CKE917298 CUA917269:CUA917298 DDW917269:DDW917298 DNS917269:DNS917298 DXO917269:DXO917298 EHK917269:EHK917298 ERG917269:ERG917298 FBC917269:FBC917298 FKY917269:FKY917298 FUU917269:FUU917298 GEQ917269:GEQ917298 GOM917269:GOM917298 GYI917269:GYI917298 HIE917269:HIE917298 HSA917269:HSA917298 IBW917269:IBW917298 ILS917269:ILS917298 IVO917269:IVO917298 JFK917269:JFK917298 JPG917269:JPG917298 JZC917269:JZC917298 KIY917269:KIY917298 KSU917269:KSU917298 LCQ917269:LCQ917298 LMM917269:LMM917298 LWI917269:LWI917298 MGE917269:MGE917298 MQA917269:MQA917298 MZW917269:MZW917298 NJS917269:NJS917298 NTO917269:NTO917298 ODK917269:ODK917298 ONG917269:ONG917298 OXC917269:OXC917298 PGY917269:PGY917298 PQU917269:PQU917298 QAQ917269:QAQ917298 QKM917269:QKM917298 QUI917269:QUI917298 REE917269:REE917298 ROA917269:ROA917298 RXW917269:RXW917298 SHS917269:SHS917298 SRO917269:SRO917298 TBK917269:TBK917298 TLG917269:TLG917298 TVC917269:TVC917298 UEY917269:UEY917298 UOU917269:UOU917298 UYQ917269:UYQ917298 VIM917269:VIM917298 VSI917269:VSI917298 WCE917269:WCE917298 WMA917269:WMA917298 WVW917269:WVW917298 EHK917533:EHK917562 JK982805:JK982834 TG982805:TG982834 ADC982805:ADC982834 AMY982805:AMY982834 AWU982805:AWU982834 BGQ982805:BGQ982834 BQM982805:BQM982834 CAI982805:CAI982834 CKE982805:CKE982834 CUA982805:CUA982834 DDW982805:DDW982834 DNS982805:DNS982834 DXO982805:DXO982834 EHK982805:EHK982834 ERG982805:ERG982834 FBC982805:FBC982834 FKY982805:FKY982834 FUU982805:FUU982834 GEQ982805:GEQ982834 GOM982805:GOM982834 GYI982805:GYI982834 HIE982805:HIE982834 HSA982805:HSA982834 IBW982805:IBW982834 ILS982805:ILS982834 IVO982805:IVO982834 JFK982805:JFK982834 JPG982805:JPG982834 JZC982805:JZC982834 KIY982805:KIY982834 KSU982805:KSU982834 LCQ982805:LCQ982834 LMM982805:LMM982834 LWI982805:LWI982834 MGE982805:MGE982834 MQA982805:MQA982834 MZW982805:MZW982834 NJS982805:NJS982834 NTO982805:NTO982834 ODK982805:ODK982834 ONG982805:ONG982834 OXC982805:OXC982834 PGY982805:PGY982834 PQU982805:PQU982834 QAQ982805:QAQ982834 QKM982805:QKM982834 QUI982805:QUI982834 REE982805:REE982834 ROA982805:ROA982834 RXW982805:RXW982834 SHS982805:SHS982834 SRO982805:SRO982834 TBK982805:TBK982834 TLG982805:TLG982834 TVC982805:TVC982834 UEY982805:UEY982834 UOU982805:UOU982834 UYQ982805:UYQ982834 VIM982805:VIM982834 VSI982805:VSI982834 WCE982805:WCE982834 WMA982805:WMA982834 WVW982805:WVW982834 ERG917533:ERG917562 FBC917533:FBC917562 JK65334:JK65363 TG65334:TG65363 ADC65334:ADC65363 AMY65334:AMY65363 AWU65334:AWU65363 BGQ65334:BGQ65363 BQM65334:BQM65363 CAI65334:CAI65363 CKE65334:CKE65363 CUA65334:CUA65363 DDW65334:DDW65363 DNS65334:DNS65363 DXO65334:DXO65363 EHK65334:EHK65363 ERG65334:ERG65363 FBC65334:FBC65363 FKY65334:FKY65363 FUU65334:FUU65363 GEQ65334:GEQ65363 GOM65334:GOM65363 GYI65334:GYI65363 HIE65334:HIE65363 HSA65334:HSA65363 IBW65334:IBW65363 ILS65334:ILS65363 IVO65334:IVO65363 JFK65334:JFK65363 JPG65334:JPG65363 JZC65334:JZC65363 KIY65334:KIY65363 KSU65334:KSU65363 LCQ65334:LCQ65363 LMM65334:LMM65363 LWI65334:LWI65363 MGE65334:MGE65363 MQA65334:MQA65363 MZW65334:MZW65363 NJS65334:NJS65363 NTO65334:NTO65363 ODK65334:ODK65363 ONG65334:ONG65363 OXC65334:OXC65363 PGY65334:PGY65363 PQU65334:PQU65363 QAQ65334:QAQ65363 QKM65334:QKM65363 QUI65334:QUI65363 REE65334:REE65363 ROA65334:ROA65363 RXW65334:RXW65363 SHS65334:SHS65363 SRO65334:SRO65363 TBK65334:TBK65363 TLG65334:TLG65363 TVC65334:TVC65363 UEY65334:UEY65363 UOU65334:UOU65363 UYQ65334:UYQ65363 VIM65334:VIM65363 VSI65334:VSI65363 WCE65334:WCE65363 WMA65334:WMA65363 WVW65334:WVW65363 FKY917533:FKY917562 JK130870:JK130899 TG130870:TG130899 ADC130870:ADC130899 AMY130870:AMY130899 AWU130870:AWU130899 BGQ130870:BGQ130899 BQM130870:BQM130899 CAI130870:CAI130899 CKE130870:CKE130899 CUA130870:CUA130899 DDW130870:DDW130899 DNS130870:DNS130899 DXO130870:DXO130899 EHK130870:EHK130899 ERG130870:ERG130899 FBC130870:FBC130899 FKY130870:FKY130899 FUU130870:FUU130899 GEQ130870:GEQ130899 GOM130870:GOM130899 GYI130870:GYI130899 HIE130870:HIE130899 HSA130870:HSA130899 IBW130870:IBW130899 ILS130870:ILS130899 IVO130870:IVO130899 JFK130870:JFK130899 JPG130870:JPG130899 JZC130870:JZC130899 KIY130870:KIY130899 KSU130870:KSU130899 LCQ130870:LCQ130899 LMM130870:LMM130899 LWI130870:LWI130899 MGE130870:MGE130899 MQA130870:MQA130899 MZW130870:MZW130899 NJS130870:NJS130899 NTO130870:NTO130899 ODK130870:ODK130899 ONG130870:ONG130899 OXC130870:OXC130899 PGY130870:PGY130899 PQU130870:PQU130899 QAQ130870:QAQ130899 QKM130870:QKM130899 QUI130870:QUI130899 REE130870:REE130899 ROA130870:ROA130899 RXW130870:RXW130899 SHS130870:SHS130899 SRO130870:SRO130899 TBK130870:TBK130899 TLG130870:TLG130899 TVC130870:TVC130899 UEY130870:UEY130899 UOU130870:UOU130899 UYQ130870:UYQ130899 VIM130870:VIM130899 VSI130870:VSI130899 WCE130870:WCE130899 WMA130870:WMA130899 WVW130870:WVW130899 FUU917533:FUU917562 JK196406:JK196435 TG196406:TG196435 ADC196406:ADC196435 AMY196406:AMY196435 AWU196406:AWU196435 BGQ196406:BGQ196435 BQM196406:BQM196435 CAI196406:CAI196435 CKE196406:CKE196435 CUA196406:CUA196435 DDW196406:DDW196435 DNS196406:DNS196435 DXO196406:DXO196435 EHK196406:EHK196435 ERG196406:ERG196435 FBC196406:FBC196435 FKY196406:FKY196435 FUU196406:FUU196435 GEQ196406:GEQ196435 GOM196406:GOM196435 GYI196406:GYI196435 HIE196406:HIE196435 HSA196406:HSA196435 IBW196406:IBW196435 ILS196406:ILS196435 IVO196406:IVO196435 JFK196406:JFK196435 JPG196406:JPG196435 JZC196406:JZC196435 KIY196406:KIY196435 KSU196406:KSU196435 LCQ196406:LCQ196435 LMM196406:LMM196435 LWI196406:LWI196435 MGE196406:MGE196435 MQA196406:MQA196435 MZW196406:MZW196435 NJS196406:NJS196435 NTO196406:NTO196435 ODK196406:ODK196435 ONG196406:ONG196435 OXC196406:OXC196435 PGY196406:PGY196435 PQU196406:PQU196435 QAQ196406:QAQ196435 QKM196406:QKM196435 QUI196406:QUI196435 REE196406:REE196435 ROA196406:ROA196435 RXW196406:RXW196435 SHS196406:SHS196435 SRO196406:SRO196435 TBK196406:TBK196435 TLG196406:TLG196435 TVC196406:TVC196435 UEY196406:UEY196435 UOU196406:UOU196435 UYQ196406:UYQ196435 VIM196406:VIM196435 VSI196406:VSI196435 WCE196406:WCE196435 WMA196406:WMA196435 WVW196406:WVW196435 GEQ917533:GEQ917562 JK261942:JK261971 TG261942:TG261971 ADC261942:ADC261971 AMY261942:AMY261971 AWU261942:AWU261971 BGQ261942:BGQ261971 BQM261942:BQM261971 CAI261942:CAI261971 CKE261942:CKE261971 CUA261942:CUA261971 DDW261942:DDW261971 DNS261942:DNS261971 DXO261942:DXO261971 EHK261942:EHK261971 ERG261942:ERG261971 FBC261942:FBC261971 FKY261942:FKY261971 FUU261942:FUU261971 GEQ261942:GEQ261971 GOM261942:GOM261971 GYI261942:GYI261971 HIE261942:HIE261971 HSA261942:HSA261971 IBW261942:IBW261971 ILS261942:ILS261971 IVO261942:IVO261971 JFK261942:JFK261971 JPG261942:JPG261971 JZC261942:JZC261971 KIY261942:KIY261971 KSU261942:KSU261971 LCQ261942:LCQ261971 LMM261942:LMM261971 LWI261942:LWI261971 MGE261942:MGE261971 MQA261942:MQA261971 MZW261942:MZW261971 NJS261942:NJS261971 NTO261942:NTO261971 ODK261942:ODK261971 ONG261942:ONG261971 OXC261942:OXC261971 PGY261942:PGY261971 PQU261942:PQU261971 QAQ261942:QAQ261971 QKM261942:QKM261971 QUI261942:QUI261971 REE261942:REE261971 ROA261942:ROA261971 RXW261942:RXW261971 SHS261942:SHS261971 SRO261942:SRO261971 TBK261942:TBK261971 TLG261942:TLG261971 TVC261942:TVC261971 UEY261942:UEY261971 UOU261942:UOU261971 UYQ261942:UYQ261971 VIM261942:VIM261971 VSI261942:VSI261971 WCE261942:WCE261971 WMA261942:WMA261971 WVW261942:WVW261971 GOM917533:GOM917562 JK327478:JK327507 TG327478:TG327507 ADC327478:ADC327507 AMY327478:AMY327507 AWU327478:AWU327507 BGQ327478:BGQ327507 BQM327478:BQM327507 CAI327478:CAI327507 CKE327478:CKE327507 CUA327478:CUA327507 DDW327478:DDW327507 DNS327478:DNS327507 DXO327478:DXO327507 EHK327478:EHK327507 ERG327478:ERG327507 FBC327478:FBC327507 FKY327478:FKY327507 FUU327478:FUU327507 GEQ327478:GEQ327507 GOM327478:GOM327507 GYI327478:GYI327507 HIE327478:HIE327507 HSA327478:HSA327507 IBW327478:IBW327507 ILS327478:ILS327507 IVO327478:IVO327507 JFK327478:JFK327507 JPG327478:JPG327507 JZC327478:JZC327507 KIY327478:KIY327507 KSU327478:KSU327507 LCQ327478:LCQ327507 LMM327478:LMM327507 LWI327478:LWI327507 MGE327478:MGE327507 MQA327478:MQA327507 MZW327478:MZW327507 NJS327478:NJS327507 NTO327478:NTO327507 ODK327478:ODK327507 ONG327478:ONG327507 OXC327478:OXC327507 PGY327478:PGY327507 PQU327478:PQU327507 QAQ327478:QAQ327507 QKM327478:QKM327507 QUI327478:QUI327507 REE327478:REE327507 ROA327478:ROA327507 RXW327478:RXW327507 SHS327478:SHS327507 SRO327478:SRO327507 TBK327478:TBK327507 TLG327478:TLG327507 TVC327478:TVC327507 UEY327478:UEY327507 UOU327478:UOU327507 UYQ327478:UYQ327507 VIM327478:VIM327507 VSI327478:VSI327507 WCE327478:WCE327507 WMA327478:WMA327507 WVW327478:WVW327507 GYI917533:GYI917562 JK393014:JK393043 TG393014:TG393043 ADC393014:ADC393043 AMY393014:AMY393043 AWU393014:AWU393043 BGQ393014:BGQ393043 BQM393014:BQM393043 CAI393014:CAI393043 CKE393014:CKE393043 CUA393014:CUA393043 DDW393014:DDW393043 DNS393014:DNS393043 DXO393014:DXO393043 EHK393014:EHK393043 ERG393014:ERG393043 FBC393014:FBC393043 FKY393014:FKY393043 FUU393014:FUU393043 GEQ393014:GEQ393043 GOM393014:GOM393043 GYI393014:GYI393043 HIE393014:HIE393043 HSA393014:HSA393043 IBW393014:IBW393043 ILS393014:ILS393043 IVO393014:IVO393043 JFK393014:JFK393043 JPG393014:JPG393043 JZC393014:JZC393043 KIY393014:KIY393043 KSU393014:KSU393043 LCQ393014:LCQ393043 LMM393014:LMM393043 LWI393014:LWI393043 MGE393014:MGE393043 MQA393014:MQA393043 MZW393014:MZW393043 NJS393014:NJS393043 NTO393014:NTO393043 ODK393014:ODK393043 ONG393014:ONG393043 OXC393014:OXC393043 PGY393014:PGY393043 PQU393014:PQU393043 QAQ393014:QAQ393043 QKM393014:QKM393043 QUI393014:QUI393043 REE393014:REE393043 ROA393014:ROA393043 RXW393014:RXW393043 SHS393014:SHS393043 SRO393014:SRO393043 TBK393014:TBK393043 TLG393014:TLG393043 TVC393014:TVC393043 UEY393014:UEY393043 UOU393014:UOU393043 UYQ393014:UYQ393043 VIM393014:VIM393043 VSI393014:VSI393043 WCE393014:WCE393043 WMA393014:WMA393043 WVW393014:WVW393043 HIE917533:HIE917562 JK458550:JK458579 TG458550:TG458579 ADC458550:ADC458579 AMY458550:AMY458579 AWU458550:AWU458579 BGQ458550:BGQ458579 BQM458550:BQM458579 CAI458550:CAI458579 CKE458550:CKE458579 CUA458550:CUA458579 DDW458550:DDW458579 DNS458550:DNS458579 DXO458550:DXO458579 EHK458550:EHK458579 ERG458550:ERG458579 FBC458550:FBC458579 FKY458550:FKY458579 FUU458550:FUU458579 GEQ458550:GEQ458579 GOM458550:GOM458579 GYI458550:GYI458579 HIE458550:HIE458579 HSA458550:HSA458579 IBW458550:IBW458579 ILS458550:ILS458579 IVO458550:IVO458579 JFK458550:JFK458579 JPG458550:JPG458579 JZC458550:JZC458579 KIY458550:KIY458579 KSU458550:KSU458579 LCQ458550:LCQ458579 LMM458550:LMM458579 LWI458550:LWI458579 MGE458550:MGE458579 MQA458550:MQA458579 MZW458550:MZW458579 NJS458550:NJS458579 NTO458550:NTO458579 ODK458550:ODK458579 ONG458550:ONG458579 OXC458550:OXC458579 PGY458550:PGY458579 PQU458550:PQU458579 QAQ458550:QAQ458579 QKM458550:QKM458579 QUI458550:QUI458579 REE458550:REE458579 ROA458550:ROA458579 RXW458550:RXW458579 SHS458550:SHS458579 SRO458550:SRO458579 TBK458550:TBK458579 TLG458550:TLG458579 TVC458550:TVC458579 UEY458550:UEY458579 UOU458550:UOU458579 UYQ458550:UYQ458579 VIM458550:VIM458579 VSI458550:VSI458579 WCE458550:WCE458579 WMA458550:WMA458579 WVW458550:WVW458579 HSA917533:HSA917562 JK524086:JK524115 TG524086:TG524115 ADC524086:ADC524115 AMY524086:AMY524115 AWU524086:AWU524115 BGQ524086:BGQ524115 BQM524086:BQM524115 CAI524086:CAI524115 CKE524086:CKE524115 CUA524086:CUA524115 DDW524086:DDW524115 DNS524086:DNS524115 DXO524086:DXO524115 EHK524086:EHK524115 ERG524086:ERG524115 FBC524086:FBC524115 FKY524086:FKY524115 FUU524086:FUU524115 GEQ524086:GEQ524115 GOM524086:GOM524115 GYI524086:GYI524115 HIE524086:HIE524115 HSA524086:HSA524115 IBW524086:IBW524115 ILS524086:ILS524115 IVO524086:IVO524115 JFK524086:JFK524115 JPG524086:JPG524115 JZC524086:JZC524115 KIY524086:KIY524115 KSU524086:KSU524115 LCQ524086:LCQ524115 LMM524086:LMM524115 LWI524086:LWI524115 MGE524086:MGE524115 MQA524086:MQA524115 MZW524086:MZW524115 NJS524086:NJS524115 NTO524086:NTO524115 ODK524086:ODK524115 ONG524086:ONG524115 OXC524086:OXC524115 PGY524086:PGY524115 PQU524086:PQU524115 QAQ524086:QAQ524115 QKM524086:QKM524115 QUI524086:QUI524115 REE524086:REE524115 ROA524086:ROA524115 RXW524086:RXW524115 SHS524086:SHS524115 SRO524086:SRO524115 TBK524086:TBK524115 TLG524086:TLG524115 TVC524086:TVC524115 UEY524086:UEY524115 UOU524086:UOU524115 UYQ524086:UYQ524115 VIM524086:VIM524115 VSI524086:VSI524115 WCE524086:WCE524115 WMA524086:WMA524115 WVW524086:WVW524115 IBW917533:IBW917562 JK589622:JK589651 TG589622:TG589651 ADC589622:ADC589651 AMY589622:AMY589651 AWU589622:AWU589651 BGQ589622:BGQ589651 BQM589622:BQM589651 CAI589622:CAI589651 CKE589622:CKE589651 CUA589622:CUA589651 DDW589622:DDW589651 DNS589622:DNS589651 DXO589622:DXO589651 EHK589622:EHK589651 ERG589622:ERG589651 FBC589622:FBC589651 FKY589622:FKY589651 FUU589622:FUU589651 GEQ589622:GEQ589651 GOM589622:GOM589651 GYI589622:GYI589651 HIE589622:HIE589651 HSA589622:HSA589651 IBW589622:IBW589651 ILS589622:ILS589651 IVO589622:IVO589651 JFK589622:JFK589651 JPG589622:JPG589651 JZC589622:JZC589651 KIY589622:KIY589651 KSU589622:KSU589651 LCQ589622:LCQ589651 LMM589622:LMM589651 LWI589622:LWI589651 MGE589622:MGE589651 MQA589622:MQA589651 MZW589622:MZW589651 NJS589622:NJS589651 NTO589622:NTO589651 ODK589622:ODK589651 ONG589622:ONG589651 OXC589622:OXC589651 PGY589622:PGY589651 PQU589622:PQU589651 QAQ589622:QAQ589651 QKM589622:QKM589651 QUI589622:QUI589651 REE589622:REE589651 ROA589622:ROA589651 RXW589622:RXW589651 SHS589622:SHS589651 SRO589622:SRO589651 TBK589622:TBK589651 TLG589622:TLG589651 TVC589622:TVC589651 UEY589622:UEY589651 UOU589622:UOU589651 UYQ589622:UYQ589651 VIM589622:VIM589651 VSI589622:VSI589651 WCE589622:WCE589651 WMA589622:WMA589651 WVW589622:WVW589651 ILS917533:ILS917562 JK655158:JK655187 TG655158:TG655187 ADC655158:ADC655187 AMY655158:AMY655187 AWU655158:AWU655187 BGQ655158:BGQ655187 BQM655158:BQM655187 CAI655158:CAI655187 CKE655158:CKE655187 CUA655158:CUA655187 DDW655158:DDW655187 DNS655158:DNS655187 DXO655158:DXO655187 EHK655158:EHK655187 ERG655158:ERG655187 FBC655158:FBC655187 FKY655158:FKY655187 FUU655158:FUU655187 GEQ655158:GEQ655187 GOM655158:GOM655187 GYI655158:GYI655187 HIE655158:HIE655187 HSA655158:HSA655187 IBW655158:IBW655187 ILS655158:ILS655187 IVO655158:IVO655187 JFK655158:JFK655187 JPG655158:JPG655187 JZC655158:JZC655187 KIY655158:KIY655187 KSU655158:KSU655187 LCQ655158:LCQ655187 LMM655158:LMM655187 LWI655158:LWI655187 MGE655158:MGE655187 MQA655158:MQA655187 MZW655158:MZW655187 NJS655158:NJS655187 NTO655158:NTO655187 ODK655158:ODK655187 ONG655158:ONG655187 OXC655158:OXC655187 PGY655158:PGY655187 PQU655158:PQU655187 QAQ655158:QAQ655187 QKM655158:QKM655187 QUI655158:QUI655187 REE655158:REE655187 ROA655158:ROA655187 RXW655158:RXW655187 SHS655158:SHS655187 SRO655158:SRO655187 TBK655158:TBK655187 TLG655158:TLG655187 TVC655158:TVC655187 UEY655158:UEY655187 UOU655158:UOU655187 UYQ655158:UYQ655187 VIM655158:VIM655187 VSI655158:VSI655187 WCE655158:WCE655187 WMA655158:WMA655187 WVW655158:WVW655187 IVO917533:IVO917562 JK720694:JK720723 TG720694:TG720723 ADC720694:ADC720723 AMY720694:AMY720723 AWU720694:AWU720723 BGQ720694:BGQ720723 BQM720694:BQM720723 CAI720694:CAI720723 CKE720694:CKE720723 CUA720694:CUA720723 DDW720694:DDW720723 DNS720694:DNS720723 DXO720694:DXO720723 EHK720694:EHK720723 ERG720694:ERG720723 FBC720694:FBC720723 FKY720694:FKY720723 FUU720694:FUU720723 GEQ720694:GEQ720723 GOM720694:GOM720723 GYI720694:GYI720723 HIE720694:HIE720723 HSA720694:HSA720723 IBW720694:IBW720723 ILS720694:ILS720723 IVO720694:IVO720723 JFK720694:JFK720723 JPG720694:JPG720723 JZC720694:JZC720723 KIY720694:KIY720723 KSU720694:KSU720723 LCQ720694:LCQ720723 LMM720694:LMM720723 LWI720694:LWI720723 MGE720694:MGE720723 MQA720694:MQA720723 MZW720694:MZW720723 NJS720694:NJS720723 NTO720694:NTO720723 ODK720694:ODK720723 ONG720694:ONG720723 OXC720694:OXC720723 PGY720694:PGY720723 PQU720694:PQU720723 QAQ720694:QAQ720723 QKM720694:QKM720723 QUI720694:QUI720723 REE720694:REE720723 ROA720694:ROA720723 RXW720694:RXW720723 SHS720694:SHS720723 SRO720694:SRO720723 TBK720694:TBK720723 TLG720694:TLG720723 TVC720694:TVC720723 UEY720694:UEY720723 UOU720694:UOU720723 UYQ720694:UYQ720723 VIM720694:VIM720723 VSI720694:VSI720723 WCE720694:WCE720723 WMA720694:WMA720723 WVW720694:WVW720723 JFK917533:JFK917562 JK786230:JK786259 TG786230:TG786259 ADC786230:ADC786259 AMY786230:AMY786259 AWU786230:AWU786259 BGQ786230:BGQ786259 BQM786230:BQM786259 CAI786230:CAI786259 CKE786230:CKE786259 CUA786230:CUA786259 DDW786230:DDW786259 DNS786230:DNS786259 DXO786230:DXO786259 EHK786230:EHK786259 ERG786230:ERG786259 FBC786230:FBC786259 FKY786230:FKY786259 FUU786230:FUU786259 GEQ786230:GEQ786259 GOM786230:GOM786259 GYI786230:GYI786259 HIE786230:HIE786259 HSA786230:HSA786259 IBW786230:IBW786259 ILS786230:ILS786259 IVO786230:IVO786259 JFK786230:JFK786259 JPG786230:JPG786259 JZC786230:JZC786259 KIY786230:KIY786259 KSU786230:KSU786259 LCQ786230:LCQ786259 LMM786230:LMM786259 LWI786230:LWI786259 MGE786230:MGE786259 MQA786230:MQA786259 MZW786230:MZW786259 NJS786230:NJS786259 NTO786230:NTO786259 ODK786230:ODK786259 ONG786230:ONG786259 OXC786230:OXC786259 PGY786230:PGY786259 PQU786230:PQU786259 QAQ786230:QAQ786259 QKM786230:QKM786259 QUI786230:QUI786259 REE786230:REE786259 ROA786230:ROA786259 RXW786230:RXW786259 SHS786230:SHS786259 SRO786230:SRO786259 TBK786230:TBK786259 TLG786230:TLG786259 TVC786230:TVC786259 UEY786230:UEY786259 UOU786230:UOU786259 UYQ786230:UYQ786259 VIM786230:VIM786259 VSI786230:VSI786259 WCE786230:WCE786259 WMA786230:WMA786259 WVW786230:WVW786259 JPG917533:JPG917562 JK851766:JK851795 TG851766:TG851795 ADC851766:ADC851795 AMY851766:AMY851795 AWU851766:AWU851795 BGQ851766:BGQ851795 BQM851766:BQM851795 CAI851766:CAI851795 CKE851766:CKE851795 CUA851766:CUA851795 DDW851766:DDW851795 DNS851766:DNS851795 DXO851766:DXO851795 EHK851766:EHK851795 ERG851766:ERG851795 FBC851766:FBC851795 FKY851766:FKY851795 FUU851766:FUU851795 GEQ851766:GEQ851795 GOM851766:GOM851795 GYI851766:GYI851795 HIE851766:HIE851795 HSA851766:HSA851795 IBW851766:IBW851795 ILS851766:ILS851795 IVO851766:IVO851795 JFK851766:JFK851795 JPG851766:JPG851795 JZC851766:JZC851795 KIY851766:KIY851795 KSU851766:KSU851795 LCQ851766:LCQ851795 LMM851766:LMM851795 LWI851766:LWI851795 MGE851766:MGE851795 MQA851766:MQA851795 MZW851766:MZW851795 NJS851766:NJS851795 NTO851766:NTO851795 ODK851766:ODK851795 ONG851766:ONG851795 OXC851766:OXC851795 PGY851766:PGY851795 PQU851766:PQU851795 QAQ851766:QAQ851795 QKM851766:QKM851795 QUI851766:QUI851795 REE851766:REE851795 ROA851766:ROA851795 RXW851766:RXW851795 SHS851766:SHS851795 SRO851766:SRO851795 TBK851766:TBK851795 TLG851766:TLG851795 TVC851766:TVC851795 UEY851766:UEY851795 UOU851766:UOU851795 UYQ851766:UYQ851795 VIM851766:VIM851795 VSI851766:VSI851795 WCE851766:WCE851795 WMA851766:WMA851795 WVW851766:WVW851795 JZC917533:JZC917562 JK917302:JK917331 TG917302:TG917331 ADC917302:ADC917331 AMY917302:AMY917331 AWU917302:AWU917331 BGQ917302:BGQ917331 BQM917302:BQM917331 CAI917302:CAI917331 CKE917302:CKE917331 CUA917302:CUA917331 DDW917302:DDW917331 DNS917302:DNS917331 DXO917302:DXO917331 EHK917302:EHK917331 ERG917302:ERG917331 FBC917302:FBC917331 FKY917302:FKY917331 FUU917302:FUU917331 GEQ917302:GEQ917331 GOM917302:GOM917331 GYI917302:GYI917331 HIE917302:HIE917331 HSA917302:HSA917331 IBW917302:IBW917331 ILS917302:ILS917331 IVO917302:IVO917331 JFK917302:JFK917331 JPG917302:JPG917331 JZC917302:JZC917331 KIY917302:KIY917331 KSU917302:KSU917331 LCQ917302:LCQ917331 LMM917302:LMM917331 LWI917302:LWI917331 MGE917302:MGE917331 MQA917302:MQA917331 MZW917302:MZW917331 NJS917302:NJS917331 NTO917302:NTO917331 ODK917302:ODK917331 ONG917302:ONG917331 OXC917302:OXC917331 PGY917302:PGY917331 PQU917302:PQU917331 QAQ917302:QAQ917331 QKM917302:QKM917331 QUI917302:QUI917331 REE917302:REE917331 ROA917302:ROA917331 RXW917302:RXW917331 SHS917302:SHS917331 SRO917302:SRO917331 TBK917302:TBK917331 TLG917302:TLG917331 TVC917302:TVC917331 UEY917302:UEY917331 UOU917302:UOU917331 UYQ917302:UYQ917331 VIM917302:VIM917331 VSI917302:VSI917331 WCE917302:WCE917331 WMA917302:WMA917331 WVW917302:WVW917331 KIY917533:KIY917562 JK982838:JK982867 TG982838:TG982867 ADC982838:ADC982867 AMY982838:AMY982867 AWU982838:AWU982867 BGQ982838:BGQ982867 BQM982838:BQM982867 CAI982838:CAI982867 CKE982838:CKE982867 CUA982838:CUA982867 DDW982838:DDW982867 DNS982838:DNS982867 DXO982838:DXO982867 EHK982838:EHK982867 ERG982838:ERG982867 FBC982838:FBC982867 FKY982838:FKY982867 FUU982838:FUU982867 GEQ982838:GEQ982867 GOM982838:GOM982867 GYI982838:GYI982867 HIE982838:HIE982867 HSA982838:HSA982867 IBW982838:IBW982867 ILS982838:ILS982867 IVO982838:IVO982867 JFK982838:JFK982867 JPG982838:JPG982867 JZC982838:JZC982867 KIY982838:KIY982867 KSU982838:KSU982867 LCQ982838:LCQ982867 LMM982838:LMM982867 LWI982838:LWI982867 MGE982838:MGE982867 MQA982838:MQA982867 MZW982838:MZW982867 NJS982838:NJS982867 NTO982838:NTO982867 ODK982838:ODK982867 ONG982838:ONG982867 OXC982838:OXC982867 PGY982838:PGY982867 PQU982838:PQU982867 QAQ982838:QAQ982867 QKM982838:QKM982867 QUI982838:QUI982867 REE982838:REE982867 ROA982838:ROA982867 RXW982838:RXW982867 SHS982838:SHS982867 SRO982838:SRO982867 TBK982838:TBK982867 TLG982838:TLG982867 TVC982838:TVC982867 UEY982838:UEY982867 UOU982838:UOU982867 UYQ982838:UYQ982867 VIM982838:VIM982867 VSI982838:VSI982867 WCE982838:WCE982867 WMA982838:WMA982867 WVW982838:WVW982867 KSU917533:KSU917562 LCQ917533:LCQ917562 JK65367:JK65396 TG65367:TG65396 ADC65367:ADC65396 AMY65367:AMY65396 AWU65367:AWU65396 BGQ65367:BGQ65396 BQM65367:BQM65396 CAI65367:CAI65396 CKE65367:CKE65396 CUA65367:CUA65396 DDW65367:DDW65396 DNS65367:DNS65396 DXO65367:DXO65396 EHK65367:EHK65396 ERG65367:ERG65396 FBC65367:FBC65396 FKY65367:FKY65396 FUU65367:FUU65396 GEQ65367:GEQ65396 GOM65367:GOM65396 GYI65367:GYI65396 HIE65367:HIE65396 HSA65367:HSA65396 IBW65367:IBW65396 ILS65367:ILS65396 IVO65367:IVO65396 JFK65367:JFK65396 JPG65367:JPG65396 JZC65367:JZC65396 KIY65367:KIY65396 KSU65367:KSU65396 LCQ65367:LCQ65396 LMM65367:LMM65396 LWI65367:LWI65396 MGE65367:MGE65396 MQA65367:MQA65396 MZW65367:MZW65396 NJS65367:NJS65396 NTO65367:NTO65396 ODK65367:ODK65396 ONG65367:ONG65396 OXC65367:OXC65396 PGY65367:PGY65396 PQU65367:PQU65396 QAQ65367:QAQ65396 QKM65367:QKM65396 QUI65367:QUI65396 REE65367:REE65396 ROA65367:ROA65396 RXW65367:RXW65396 SHS65367:SHS65396 SRO65367:SRO65396 TBK65367:TBK65396 TLG65367:TLG65396 TVC65367:TVC65396 UEY65367:UEY65396 UOU65367:UOU65396 UYQ65367:UYQ65396 VIM65367:VIM65396 VSI65367:VSI65396 WCE65367:WCE65396 WMA65367:WMA65396 WVW65367:WVW65396 LMM917533:LMM917562 JK130903:JK130932 TG130903:TG130932 ADC130903:ADC130932 AMY130903:AMY130932 AWU130903:AWU130932 BGQ130903:BGQ130932 BQM130903:BQM130932 CAI130903:CAI130932 CKE130903:CKE130932 CUA130903:CUA130932 DDW130903:DDW130932 DNS130903:DNS130932 DXO130903:DXO130932 EHK130903:EHK130932 ERG130903:ERG130932 FBC130903:FBC130932 FKY130903:FKY130932 FUU130903:FUU130932 GEQ130903:GEQ130932 GOM130903:GOM130932 GYI130903:GYI130932 HIE130903:HIE130932 HSA130903:HSA130932 IBW130903:IBW130932 ILS130903:ILS130932 IVO130903:IVO130932 JFK130903:JFK130932 JPG130903:JPG130932 JZC130903:JZC130932 KIY130903:KIY130932 KSU130903:KSU130932 LCQ130903:LCQ130932 LMM130903:LMM130932 LWI130903:LWI130932 MGE130903:MGE130932 MQA130903:MQA130932 MZW130903:MZW130932 NJS130903:NJS130932 NTO130903:NTO130932 ODK130903:ODK130932 ONG130903:ONG130932 OXC130903:OXC130932 PGY130903:PGY130932 PQU130903:PQU130932 QAQ130903:QAQ130932 QKM130903:QKM130932 QUI130903:QUI130932 REE130903:REE130932 ROA130903:ROA130932 RXW130903:RXW130932 SHS130903:SHS130932 SRO130903:SRO130932 TBK130903:TBK130932 TLG130903:TLG130932 TVC130903:TVC130932 UEY130903:UEY130932 UOU130903:UOU130932 UYQ130903:UYQ130932 VIM130903:VIM130932 VSI130903:VSI130932 WCE130903:WCE130932 WMA130903:WMA130932 WVW130903:WVW130932 LWI917533:LWI917562 JK196439:JK196468 TG196439:TG196468 ADC196439:ADC196468 AMY196439:AMY196468 AWU196439:AWU196468 BGQ196439:BGQ196468 BQM196439:BQM196468 CAI196439:CAI196468 CKE196439:CKE196468 CUA196439:CUA196468 DDW196439:DDW196468 DNS196439:DNS196468 DXO196439:DXO196468 EHK196439:EHK196468 ERG196439:ERG196468 FBC196439:FBC196468 FKY196439:FKY196468 FUU196439:FUU196468 GEQ196439:GEQ196468 GOM196439:GOM196468 GYI196439:GYI196468 HIE196439:HIE196468 HSA196439:HSA196468 IBW196439:IBW196468 ILS196439:ILS196468 IVO196439:IVO196468 JFK196439:JFK196468 JPG196439:JPG196468 JZC196439:JZC196468 KIY196439:KIY196468 KSU196439:KSU196468 LCQ196439:LCQ196468 LMM196439:LMM196468 LWI196439:LWI196468 MGE196439:MGE196468 MQA196439:MQA196468 MZW196439:MZW196468 NJS196439:NJS196468 NTO196439:NTO196468 ODK196439:ODK196468 ONG196439:ONG196468 OXC196439:OXC196468 PGY196439:PGY196468 PQU196439:PQU196468 QAQ196439:QAQ196468 QKM196439:QKM196468 QUI196439:QUI196468 REE196439:REE196468 ROA196439:ROA196468 RXW196439:RXW196468 SHS196439:SHS196468 SRO196439:SRO196468 TBK196439:TBK196468 TLG196439:TLG196468 TVC196439:TVC196468 UEY196439:UEY196468 UOU196439:UOU196468 UYQ196439:UYQ196468 VIM196439:VIM196468 VSI196439:VSI196468 WCE196439:WCE196468 WMA196439:WMA196468 WVW196439:WVW196468 MGE917533:MGE917562 JK261975:JK262004 TG261975:TG262004 ADC261975:ADC262004 AMY261975:AMY262004 AWU261975:AWU262004 BGQ261975:BGQ262004 BQM261975:BQM262004 CAI261975:CAI262004 CKE261975:CKE262004 CUA261975:CUA262004 DDW261975:DDW262004 DNS261975:DNS262004 DXO261975:DXO262004 EHK261975:EHK262004 ERG261975:ERG262004 FBC261975:FBC262004 FKY261975:FKY262004 FUU261975:FUU262004 GEQ261975:GEQ262004 GOM261975:GOM262004 GYI261975:GYI262004 HIE261975:HIE262004 HSA261975:HSA262004 IBW261975:IBW262004 ILS261975:ILS262004 IVO261975:IVO262004 JFK261975:JFK262004 JPG261975:JPG262004 JZC261975:JZC262004 KIY261975:KIY262004 KSU261975:KSU262004 LCQ261975:LCQ262004 LMM261975:LMM262004 LWI261975:LWI262004 MGE261975:MGE262004 MQA261975:MQA262004 MZW261975:MZW262004 NJS261975:NJS262004 NTO261975:NTO262004 ODK261975:ODK262004 ONG261975:ONG262004 OXC261975:OXC262004 PGY261975:PGY262004 PQU261975:PQU262004 QAQ261975:QAQ262004 QKM261975:QKM262004 QUI261975:QUI262004 REE261975:REE262004 ROA261975:ROA262004 RXW261975:RXW262004 SHS261975:SHS262004 SRO261975:SRO262004 TBK261975:TBK262004 TLG261975:TLG262004 TVC261975:TVC262004 UEY261975:UEY262004 UOU261975:UOU262004 UYQ261975:UYQ262004 VIM261975:VIM262004 VSI261975:VSI262004 WCE261975:WCE262004 WMA261975:WMA262004 WVW261975:WVW262004 MQA917533:MQA917562 JK327511:JK327540 TG327511:TG327540 ADC327511:ADC327540 AMY327511:AMY327540 AWU327511:AWU327540 BGQ327511:BGQ327540 BQM327511:BQM327540 CAI327511:CAI327540 CKE327511:CKE327540 CUA327511:CUA327540 DDW327511:DDW327540 DNS327511:DNS327540 DXO327511:DXO327540 EHK327511:EHK327540 ERG327511:ERG327540 FBC327511:FBC327540 FKY327511:FKY327540 FUU327511:FUU327540 GEQ327511:GEQ327540 GOM327511:GOM327540 GYI327511:GYI327540 HIE327511:HIE327540 HSA327511:HSA327540 IBW327511:IBW327540 ILS327511:ILS327540 IVO327511:IVO327540 JFK327511:JFK327540 JPG327511:JPG327540 JZC327511:JZC327540 KIY327511:KIY327540 KSU327511:KSU327540 LCQ327511:LCQ327540 LMM327511:LMM327540 LWI327511:LWI327540 MGE327511:MGE327540 MQA327511:MQA327540 MZW327511:MZW327540 NJS327511:NJS327540 NTO327511:NTO327540 ODK327511:ODK327540 ONG327511:ONG327540 OXC327511:OXC327540 PGY327511:PGY327540 PQU327511:PQU327540 QAQ327511:QAQ327540 QKM327511:QKM327540 QUI327511:QUI327540 REE327511:REE327540 ROA327511:ROA327540 RXW327511:RXW327540 SHS327511:SHS327540 SRO327511:SRO327540 TBK327511:TBK327540 TLG327511:TLG327540 TVC327511:TVC327540 UEY327511:UEY327540 UOU327511:UOU327540 UYQ327511:UYQ327540 VIM327511:VIM327540 VSI327511:VSI327540 WCE327511:WCE327540 WMA327511:WMA327540 WVW327511:WVW327540 MZW917533:MZW917562 JK393047:JK393076 TG393047:TG393076 ADC393047:ADC393076 AMY393047:AMY393076 AWU393047:AWU393076 BGQ393047:BGQ393076 BQM393047:BQM393076 CAI393047:CAI393076 CKE393047:CKE393076 CUA393047:CUA393076 DDW393047:DDW393076 DNS393047:DNS393076 DXO393047:DXO393076 EHK393047:EHK393076 ERG393047:ERG393076 FBC393047:FBC393076 FKY393047:FKY393076 FUU393047:FUU393076 GEQ393047:GEQ393076 GOM393047:GOM393076 GYI393047:GYI393076 HIE393047:HIE393076 HSA393047:HSA393076 IBW393047:IBW393076 ILS393047:ILS393076 IVO393047:IVO393076 JFK393047:JFK393076 JPG393047:JPG393076 JZC393047:JZC393076 KIY393047:KIY393076 KSU393047:KSU393076 LCQ393047:LCQ393076 LMM393047:LMM393076 LWI393047:LWI393076 MGE393047:MGE393076 MQA393047:MQA393076 MZW393047:MZW393076 NJS393047:NJS393076 NTO393047:NTO393076 ODK393047:ODK393076 ONG393047:ONG393076 OXC393047:OXC393076 PGY393047:PGY393076 PQU393047:PQU393076 QAQ393047:QAQ393076 QKM393047:QKM393076 QUI393047:QUI393076 REE393047:REE393076 ROA393047:ROA393076 RXW393047:RXW393076 SHS393047:SHS393076 SRO393047:SRO393076 TBK393047:TBK393076 TLG393047:TLG393076 TVC393047:TVC393076 UEY393047:UEY393076 UOU393047:UOU393076 UYQ393047:UYQ393076 VIM393047:VIM393076 VSI393047:VSI393076 WCE393047:WCE393076 WMA393047:WMA393076 WVW393047:WVW393076 NJS917533:NJS917562 JK458583:JK458612 TG458583:TG458612 ADC458583:ADC458612 AMY458583:AMY458612 AWU458583:AWU458612 BGQ458583:BGQ458612 BQM458583:BQM458612 CAI458583:CAI458612 CKE458583:CKE458612 CUA458583:CUA458612 DDW458583:DDW458612 DNS458583:DNS458612 DXO458583:DXO458612 EHK458583:EHK458612 ERG458583:ERG458612 FBC458583:FBC458612 FKY458583:FKY458612 FUU458583:FUU458612 GEQ458583:GEQ458612 GOM458583:GOM458612 GYI458583:GYI458612 HIE458583:HIE458612 HSA458583:HSA458612 IBW458583:IBW458612 ILS458583:ILS458612 IVO458583:IVO458612 JFK458583:JFK458612 JPG458583:JPG458612 JZC458583:JZC458612 KIY458583:KIY458612 KSU458583:KSU458612 LCQ458583:LCQ458612 LMM458583:LMM458612 LWI458583:LWI458612 MGE458583:MGE458612 MQA458583:MQA458612 MZW458583:MZW458612 NJS458583:NJS458612 NTO458583:NTO458612 ODK458583:ODK458612 ONG458583:ONG458612 OXC458583:OXC458612 PGY458583:PGY458612 PQU458583:PQU458612 QAQ458583:QAQ458612 QKM458583:QKM458612 QUI458583:QUI458612 REE458583:REE458612 ROA458583:ROA458612 RXW458583:RXW458612 SHS458583:SHS458612 SRO458583:SRO458612 TBK458583:TBK458612 TLG458583:TLG458612 TVC458583:TVC458612 UEY458583:UEY458612 UOU458583:UOU458612 UYQ458583:UYQ458612 VIM458583:VIM458612 VSI458583:VSI458612 WCE458583:WCE458612 WMA458583:WMA458612 WVW458583:WVW458612 NTO917533:NTO917562 JK524119:JK524148 TG524119:TG524148 ADC524119:ADC524148 AMY524119:AMY524148 AWU524119:AWU524148 BGQ524119:BGQ524148 BQM524119:BQM524148 CAI524119:CAI524148 CKE524119:CKE524148 CUA524119:CUA524148 DDW524119:DDW524148 DNS524119:DNS524148 DXO524119:DXO524148 EHK524119:EHK524148 ERG524119:ERG524148 FBC524119:FBC524148 FKY524119:FKY524148 FUU524119:FUU524148 GEQ524119:GEQ524148 GOM524119:GOM524148 GYI524119:GYI524148 HIE524119:HIE524148 HSA524119:HSA524148 IBW524119:IBW524148 ILS524119:ILS524148 IVO524119:IVO524148 JFK524119:JFK524148 JPG524119:JPG524148 JZC524119:JZC524148 KIY524119:KIY524148 KSU524119:KSU524148 LCQ524119:LCQ524148 LMM524119:LMM524148 LWI524119:LWI524148 MGE524119:MGE524148 MQA524119:MQA524148 MZW524119:MZW524148 NJS524119:NJS524148 NTO524119:NTO524148 ODK524119:ODK524148 ONG524119:ONG524148 OXC524119:OXC524148 PGY524119:PGY524148 PQU524119:PQU524148 QAQ524119:QAQ524148 QKM524119:QKM524148 QUI524119:QUI524148 REE524119:REE524148 ROA524119:ROA524148 RXW524119:RXW524148 SHS524119:SHS524148 SRO524119:SRO524148 TBK524119:TBK524148 TLG524119:TLG524148 TVC524119:TVC524148 UEY524119:UEY524148 UOU524119:UOU524148 UYQ524119:UYQ524148 VIM524119:VIM524148 VSI524119:VSI524148 WCE524119:WCE524148 WMA524119:WMA524148 WVW524119:WVW524148 ODK917533:ODK917562 JK589655:JK589684 TG589655:TG589684 ADC589655:ADC589684 AMY589655:AMY589684 AWU589655:AWU589684 BGQ589655:BGQ589684 BQM589655:BQM589684 CAI589655:CAI589684 CKE589655:CKE589684 CUA589655:CUA589684 DDW589655:DDW589684 DNS589655:DNS589684 DXO589655:DXO589684 EHK589655:EHK589684 ERG589655:ERG589684 FBC589655:FBC589684 FKY589655:FKY589684 FUU589655:FUU589684 GEQ589655:GEQ589684 GOM589655:GOM589684 GYI589655:GYI589684 HIE589655:HIE589684 HSA589655:HSA589684 IBW589655:IBW589684 ILS589655:ILS589684 IVO589655:IVO589684 JFK589655:JFK589684 JPG589655:JPG589684 JZC589655:JZC589684 KIY589655:KIY589684 KSU589655:KSU589684 LCQ589655:LCQ589684 LMM589655:LMM589684 LWI589655:LWI589684 MGE589655:MGE589684 MQA589655:MQA589684 MZW589655:MZW589684 NJS589655:NJS589684 NTO589655:NTO589684 ODK589655:ODK589684 ONG589655:ONG589684 OXC589655:OXC589684 PGY589655:PGY589684 PQU589655:PQU589684 QAQ589655:QAQ589684 QKM589655:QKM589684 QUI589655:QUI589684 REE589655:REE589684 ROA589655:ROA589684 RXW589655:RXW589684 SHS589655:SHS589684 SRO589655:SRO589684 TBK589655:TBK589684 TLG589655:TLG589684 TVC589655:TVC589684 UEY589655:UEY589684 UOU589655:UOU589684 UYQ589655:UYQ589684 VIM589655:VIM589684 VSI589655:VSI589684 WCE589655:WCE589684 WMA589655:WMA589684 WVW589655:WVW589684 ONG917533:ONG917562 JK655191:JK655220 TG655191:TG655220 ADC655191:ADC655220 AMY655191:AMY655220 AWU655191:AWU655220 BGQ655191:BGQ655220 BQM655191:BQM655220 CAI655191:CAI655220 CKE655191:CKE655220 CUA655191:CUA655220 DDW655191:DDW655220 DNS655191:DNS655220 DXO655191:DXO655220 EHK655191:EHK655220 ERG655191:ERG655220 FBC655191:FBC655220 FKY655191:FKY655220 FUU655191:FUU655220 GEQ655191:GEQ655220 GOM655191:GOM655220 GYI655191:GYI655220 HIE655191:HIE655220 HSA655191:HSA655220 IBW655191:IBW655220 ILS655191:ILS655220 IVO655191:IVO655220 JFK655191:JFK655220 JPG655191:JPG655220 JZC655191:JZC655220 KIY655191:KIY655220 KSU655191:KSU655220 LCQ655191:LCQ655220 LMM655191:LMM655220 LWI655191:LWI655220 MGE655191:MGE655220 MQA655191:MQA655220 MZW655191:MZW655220 NJS655191:NJS655220 NTO655191:NTO655220 ODK655191:ODK655220 ONG655191:ONG655220 OXC655191:OXC655220 PGY655191:PGY655220 PQU655191:PQU655220 QAQ655191:QAQ655220 QKM655191:QKM655220 QUI655191:QUI655220 REE655191:REE655220 ROA655191:ROA655220 RXW655191:RXW655220 SHS655191:SHS655220 SRO655191:SRO655220 TBK655191:TBK655220 TLG655191:TLG655220 TVC655191:TVC655220 UEY655191:UEY655220 UOU655191:UOU655220 UYQ655191:UYQ655220 VIM655191:VIM655220 VSI655191:VSI655220 WCE655191:WCE655220 WMA655191:WMA655220 WVW655191:WVW655220 OXC917533:OXC917562 JK720727:JK720756 TG720727:TG720756 ADC720727:ADC720756 AMY720727:AMY720756 AWU720727:AWU720756 BGQ720727:BGQ720756 BQM720727:BQM720756 CAI720727:CAI720756 CKE720727:CKE720756 CUA720727:CUA720756 DDW720727:DDW720756 DNS720727:DNS720756 DXO720727:DXO720756 EHK720727:EHK720756 ERG720727:ERG720756 FBC720727:FBC720756 FKY720727:FKY720756 FUU720727:FUU720756 GEQ720727:GEQ720756 GOM720727:GOM720756 GYI720727:GYI720756 HIE720727:HIE720756 HSA720727:HSA720756 IBW720727:IBW720756 ILS720727:ILS720756 IVO720727:IVO720756 JFK720727:JFK720756 JPG720727:JPG720756 JZC720727:JZC720756 KIY720727:KIY720756 KSU720727:KSU720756 LCQ720727:LCQ720756 LMM720727:LMM720756 LWI720727:LWI720756 MGE720727:MGE720756 MQA720727:MQA720756 MZW720727:MZW720756 NJS720727:NJS720756 NTO720727:NTO720756 ODK720727:ODK720756 ONG720727:ONG720756 OXC720727:OXC720756 PGY720727:PGY720756 PQU720727:PQU720756 QAQ720727:QAQ720756 QKM720727:QKM720756 QUI720727:QUI720756 REE720727:REE720756 ROA720727:ROA720756 RXW720727:RXW720756 SHS720727:SHS720756 SRO720727:SRO720756 TBK720727:TBK720756 TLG720727:TLG720756 TVC720727:TVC720756 UEY720727:UEY720756 UOU720727:UOU720756 UYQ720727:UYQ720756 VIM720727:VIM720756 VSI720727:VSI720756 WCE720727:WCE720756 WMA720727:WMA720756 WVW720727:WVW720756 PGY917533:PGY917562 JK786263:JK786292 TG786263:TG786292 ADC786263:ADC786292 AMY786263:AMY786292 AWU786263:AWU786292 BGQ786263:BGQ786292 BQM786263:BQM786292 CAI786263:CAI786292 CKE786263:CKE786292 CUA786263:CUA786292 DDW786263:DDW786292 DNS786263:DNS786292 DXO786263:DXO786292 EHK786263:EHK786292 ERG786263:ERG786292 FBC786263:FBC786292 FKY786263:FKY786292 FUU786263:FUU786292 GEQ786263:GEQ786292 GOM786263:GOM786292 GYI786263:GYI786292 HIE786263:HIE786292 HSA786263:HSA786292 IBW786263:IBW786292 ILS786263:ILS786292 IVO786263:IVO786292 JFK786263:JFK786292 JPG786263:JPG786292 JZC786263:JZC786292 KIY786263:KIY786292 KSU786263:KSU786292 LCQ786263:LCQ786292 LMM786263:LMM786292 LWI786263:LWI786292 MGE786263:MGE786292 MQA786263:MQA786292 MZW786263:MZW786292 NJS786263:NJS786292 NTO786263:NTO786292 ODK786263:ODK786292 ONG786263:ONG786292 OXC786263:OXC786292 PGY786263:PGY786292 PQU786263:PQU786292 QAQ786263:QAQ786292 QKM786263:QKM786292 QUI786263:QUI786292 REE786263:REE786292 ROA786263:ROA786292 RXW786263:RXW786292 SHS786263:SHS786292 SRO786263:SRO786292 TBK786263:TBK786292 TLG786263:TLG786292 TVC786263:TVC786292 UEY786263:UEY786292 UOU786263:UOU786292 UYQ786263:UYQ786292 VIM786263:VIM786292 VSI786263:VSI786292 WCE786263:WCE786292 WMA786263:WMA786292 WVW786263:WVW786292 PQU917533:PQU917562 JK851799:JK851828 TG851799:TG851828 ADC851799:ADC851828 AMY851799:AMY851828 AWU851799:AWU851828 BGQ851799:BGQ851828 BQM851799:BQM851828 CAI851799:CAI851828 CKE851799:CKE851828 CUA851799:CUA851828 DDW851799:DDW851828 DNS851799:DNS851828 DXO851799:DXO851828 EHK851799:EHK851828 ERG851799:ERG851828 FBC851799:FBC851828 FKY851799:FKY851828 FUU851799:FUU851828 GEQ851799:GEQ851828 GOM851799:GOM851828 GYI851799:GYI851828 HIE851799:HIE851828 HSA851799:HSA851828 IBW851799:IBW851828 ILS851799:ILS851828 IVO851799:IVO851828 JFK851799:JFK851828 JPG851799:JPG851828 JZC851799:JZC851828 KIY851799:KIY851828 KSU851799:KSU851828 LCQ851799:LCQ851828 LMM851799:LMM851828 LWI851799:LWI851828 MGE851799:MGE851828 MQA851799:MQA851828 MZW851799:MZW851828 NJS851799:NJS851828 NTO851799:NTO851828 ODK851799:ODK851828 ONG851799:ONG851828 OXC851799:OXC851828 PGY851799:PGY851828 PQU851799:PQU851828 QAQ851799:QAQ851828 QKM851799:QKM851828 QUI851799:QUI851828 REE851799:REE851828 ROA851799:ROA851828 RXW851799:RXW851828 SHS851799:SHS851828 SRO851799:SRO851828 TBK851799:TBK851828 TLG851799:TLG851828 TVC851799:TVC851828 UEY851799:UEY851828 UOU851799:UOU851828 UYQ851799:UYQ851828 VIM851799:VIM851828 VSI851799:VSI851828 WCE851799:WCE851828 WMA851799:WMA851828 WVW851799:WVW851828 QAQ917533:QAQ917562 JK917335:JK917364 TG917335:TG917364 ADC917335:ADC917364 AMY917335:AMY917364 AWU917335:AWU917364 BGQ917335:BGQ917364 BQM917335:BQM917364 CAI917335:CAI917364 CKE917335:CKE917364 CUA917335:CUA917364 DDW917335:DDW917364 DNS917335:DNS917364 DXO917335:DXO917364 EHK917335:EHK917364 ERG917335:ERG917364 FBC917335:FBC917364 FKY917335:FKY917364 FUU917335:FUU917364 GEQ917335:GEQ917364 GOM917335:GOM917364 GYI917335:GYI917364 HIE917335:HIE917364 HSA917335:HSA917364 IBW917335:IBW917364 ILS917335:ILS917364 IVO917335:IVO917364 JFK917335:JFK917364 JPG917335:JPG917364 JZC917335:JZC917364 KIY917335:KIY917364 KSU917335:KSU917364 LCQ917335:LCQ917364 LMM917335:LMM917364 LWI917335:LWI917364 MGE917335:MGE917364 MQA917335:MQA917364 MZW917335:MZW917364 NJS917335:NJS917364 NTO917335:NTO917364 ODK917335:ODK917364 ONG917335:ONG917364 OXC917335:OXC917364 PGY917335:PGY917364 PQU917335:PQU917364 QAQ917335:QAQ917364 QKM917335:QKM917364 QUI917335:QUI917364 REE917335:REE917364 ROA917335:ROA917364 RXW917335:RXW917364 SHS917335:SHS917364 SRO917335:SRO917364 TBK917335:TBK917364 TLG917335:TLG917364 TVC917335:TVC917364 UEY917335:UEY917364 UOU917335:UOU917364 UYQ917335:UYQ917364 VIM917335:VIM917364 VSI917335:VSI917364 WCE917335:WCE917364 WMA917335:WMA917364 WVW917335:WVW917364 QKM917533:QKM917562 JK982871:JK982900 TG982871:TG982900 ADC982871:ADC982900 AMY982871:AMY982900 AWU982871:AWU982900 BGQ982871:BGQ982900 BQM982871:BQM982900 CAI982871:CAI982900 CKE982871:CKE982900 CUA982871:CUA982900 DDW982871:DDW982900 DNS982871:DNS982900 DXO982871:DXO982900 EHK982871:EHK982900 ERG982871:ERG982900 FBC982871:FBC982900 FKY982871:FKY982900 FUU982871:FUU982900 GEQ982871:GEQ982900 GOM982871:GOM982900 GYI982871:GYI982900 HIE982871:HIE982900 HSA982871:HSA982900 IBW982871:IBW982900 ILS982871:ILS982900 IVO982871:IVO982900 JFK982871:JFK982900 JPG982871:JPG982900 JZC982871:JZC982900 KIY982871:KIY982900 KSU982871:KSU982900 LCQ982871:LCQ982900 LMM982871:LMM982900 LWI982871:LWI982900 MGE982871:MGE982900 MQA982871:MQA982900 MZW982871:MZW982900 NJS982871:NJS982900 NTO982871:NTO982900 ODK982871:ODK982900 ONG982871:ONG982900 OXC982871:OXC982900 PGY982871:PGY982900 PQU982871:PQU982900 QAQ982871:QAQ982900 QKM982871:QKM982900 QUI982871:QUI982900 REE982871:REE982900 ROA982871:ROA982900 RXW982871:RXW982900 SHS982871:SHS982900 SRO982871:SRO982900 TBK982871:TBK982900 TLG982871:TLG982900 TVC982871:TVC982900 UEY982871:UEY982900 UOU982871:UOU982900 UYQ982871:UYQ982900 VIM982871:VIM982900 VSI982871:VSI982900 WCE982871:WCE982900 WMA982871:WMA982900 WVW982871:WVW982900 QUI917533:QUI917562 REE917533:REE917562 JK65400:JK65429 TG65400:TG65429 ADC65400:ADC65429 AMY65400:AMY65429 AWU65400:AWU65429 BGQ65400:BGQ65429 BQM65400:BQM65429 CAI65400:CAI65429 CKE65400:CKE65429 CUA65400:CUA65429 DDW65400:DDW65429 DNS65400:DNS65429 DXO65400:DXO65429 EHK65400:EHK65429 ERG65400:ERG65429 FBC65400:FBC65429 FKY65400:FKY65429 FUU65400:FUU65429 GEQ65400:GEQ65429 GOM65400:GOM65429 GYI65400:GYI65429 HIE65400:HIE65429 HSA65400:HSA65429 IBW65400:IBW65429 ILS65400:ILS65429 IVO65400:IVO65429 JFK65400:JFK65429 JPG65400:JPG65429 JZC65400:JZC65429 KIY65400:KIY65429 KSU65400:KSU65429 LCQ65400:LCQ65429 LMM65400:LMM65429 LWI65400:LWI65429 MGE65400:MGE65429 MQA65400:MQA65429 MZW65400:MZW65429 NJS65400:NJS65429 NTO65400:NTO65429 ODK65400:ODK65429 ONG65400:ONG65429 OXC65400:OXC65429 PGY65400:PGY65429 PQU65400:PQU65429 QAQ65400:QAQ65429 QKM65400:QKM65429 QUI65400:QUI65429 REE65400:REE65429 ROA65400:ROA65429 RXW65400:RXW65429 SHS65400:SHS65429 SRO65400:SRO65429 TBK65400:TBK65429 TLG65400:TLG65429 TVC65400:TVC65429 UEY65400:UEY65429 UOU65400:UOU65429 UYQ65400:UYQ65429 VIM65400:VIM65429 VSI65400:VSI65429 WCE65400:WCE65429 WMA65400:WMA65429 WVW65400:WVW65429 ROA917533:ROA917562 JK130936:JK130965 TG130936:TG130965 ADC130936:ADC130965 AMY130936:AMY130965 AWU130936:AWU130965 BGQ130936:BGQ130965 BQM130936:BQM130965 CAI130936:CAI130965 CKE130936:CKE130965 CUA130936:CUA130965 DDW130936:DDW130965 DNS130936:DNS130965 DXO130936:DXO130965 EHK130936:EHK130965 ERG130936:ERG130965 FBC130936:FBC130965 FKY130936:FKY130965 FUU130936:FUU130965 GEQ130936:GEQ130965 GOM130936:GOM130965 GYI130936:GYI130965 HIE130936:HIE130965 HSA130936:HSA130965 IBW130936:IBW130965 ILS130936:ILS130965 IVO130936:IVO130965 JFK130936:JFK130965 JPG130936:JPG130965 JZC130936:JZC130965 KIY130936:KIY130965 KSU130936:KSU130965 LCQ130936:LCQ130965 LMM130936:LMM130965 LWI130936:LWI130965 MGE130936:MGE130965 MQA130936:MQA130965 MZW130936:MZW130965 NJS130936:NJS130965 NTO130936:NTO130965 ODK130936:ODK130965 ONG130936:ONG130965 OXC130936:OXC130965 PGY130936:PGY130965 PQU130936:PQU130965 QAQ130936:QAQ130965 QKM130936:QKM130965 QUI130936:QUI130965 REE130936:REE130965 ROA130936:ROA130965 RXW130936:RXW130965 SHS130936:SHS130965 SRO130936:SRO130965 TBK130936:TBK130965 TLG130936:TLG130965 TVC130936:TVC130965 UEY130936:UEY130965 UOU130936:UOU130965 UYQ130936:UYQ130965 VIM130936:VIM130965 VSI130936:VSI130965 WCE130936:WCE130965 WMA130936:WMA130965 WVW130936:WVW130965 RXW917533:RXW917562 JK196472:JK196501 TG196472:TG196501 ADC196472:ADC196501 AMY196472:AMY196501 AWU196472:AWU196501 BGQ196472:BGQ196501 BQM196472:BQM196501 CAI196472:CAI196501 CKE196472:CKE196501 CUA196472:CUA196501 DDW196472:DDW196501 DNS196472:DNS196501 DXO196472:DXO196501 EHK196472:EHK196501 ERG196472:ERG196501 FBC196472:FBC196501 FKY196472:FKY196501 FUU196472:FUU196501 GEQ196472:GEQ196501 GOM196472:GOM196501 GYI196472:GYI196501 HIE196472:HIE196501 HSA196472:HSA196501 IBW196472:IBW196501 ILS196472:ILS196501 IVO196472:IVO196501 JFK196472:JFK196501 JPG196472:JPG196501 JZC196472:JZC196501 KIY196472:KIY196501 KSU196472:KSU196501 LCQ196472:LCQ196501 LMM196472:LMM196501 LWI196472:LWI196501 MGE196472:MGE196501 MQA196472:MQA196501 MZW196472:MZW196501 NJS196472:NJS196501 NTO196472:NTO196501 ODK196472:ODK196501 ONG196472:ONG196501 OXC196472:OXC196501 PGY196472:PGY196501 PQU196472:PQU196501 QAQ196472:QAQ196501 QKM196472:QKM196501 QUI196472:QUI196501 REE196472:REE196501 ROA196472:ROA196501 RXW196472:RXW196501 SHS196472:SHS196501 SRO196472:SRO196501 TBK196472:TBK196501 TLG196472:TLG196501 TVC196472:TVC196501 UEY196472:UEY196501 UOU196472:UOU196501 UYQ196472:UYQ196501 VIM196472:VIM196501 VSI196472:VSI196501 WCE196472:WCE196501 WMA196472:WMA196501 WVW196472:WVW196501 SHS917533:SHS917562 JK262008:JK262037 TG262008:TG262037 ADC262008:ADC262037 AMY262008:AMY262037 AWU262008:AWU262037 BGQ262008:BGQ262037 BQM262008:BQM262037 CAI262008:CAI262037 CKE262008:CKE262037 CUA262008:CUA262037 DDW262008:DDW262037 DNS262008:DNS262037 DXO262008:DXO262037 EHK262008:EHK262037 ERG262008:ERG262037 FBC262008:FBC262037 FKY262008:FKY262037 FUU262008:FUU262037 GEQ262008:GEQ262037 GOM262008:GOM262037 GYI262008:GYI262037 HIE262008:HIE262037 HSA262008:HSA262037 IBW262008:IBW262037 ILS262008:ILS262037 IVO262008:IVO262037 JFK262008:JFK262037 JPG262008:JPG262037 JZC262008:JZC262037 KIY262008:KIY262037 KSU262008:KSU262037 LCQ262008:LCQ262037 LMM262008:LMM262037 LWI262008:LWI262037 MGE262008:MGE262037 MQA262008:MQA262037 MZW262008:MZW262037 NJS262008:NJS262037 NTO262008:NTO262037 ODK262008:ODK262037 ONG262008:ONG262037 OXC262008:OXC262037 PGY262008:PGY262037 PQU262008:PQU262037 QAQ262008:QAQ262037 QKM262008:QKM262037 QUI262008:QUI262037 REE262008:REE262037 ROA262008:ROA262037 RXW262008:RXW262037 SHS262008:SHS262037 SRO262008:SRO262037 TBK262008:TBK262037 TLG262008:TLG262037 TVC262008:TVC262037 UEY262008:UEY262037 UOU262008:UOU262037 UYQ262008:UYQ262037 VIM262008:VIM262037 VSI262008:VSI262037 WCE262008:WCE262037 WMA262008:WMA262037 WVW262008:WVW262037 SRO917533:SRO917562 JK327544:JK327573 TG327544:TG327573 ADC327544:ADC327573 AMY327544:AMY327573 AWU327544:AWU327573 BGQ327544:BGQ327573 BQM327544:BQM327573 CAI327544:CAI327573 CKE327544:CKE327573 CUA327544:CUA327573 DDW327544:DDW327573 DNS327544:DNS327573 DXO327544:DXO327573 EHK327544:EHK327573 ERG327544:ERG327573 FBC327544:FBC327573 FKY327544:FKY327573 FUU327544:FUU327573 GEQ327544:GEQ327573 GOM327544:GOM327573 GYI327544:GYI327573 HIE327544:HIE327573 HSA327544:HSA327573 IBW327544:IBW327573 ILS327544:ILS327573 IVO327544:IVO327573 JFK327544:JFK327573 JPG327544:JPG327573 JZC327544:JZC327573 KIY327544:KIY327573 KSU327544:KSU327573 LCQ327544:LCQ327573 LMM327544:LMM327573 LWI327544:LWI327573 MGE327544:MGE327573 MQA327544:MQA327573 MZW327544:MZW327573 NJS327544:NJS327573 NTO327544:NTO327573 ODK327544:ODK327573 ONG327544:ONG327573 OXC327544:OXC327573 PGY327544:PGY327573 PQU327544:PQU327573 QAQ327544:QAQ327573 QKM327544:QKM327573 QUI327544:QUI327573 REE327544:REE327573 ROA327544:ROA327573 RXW327544:RXW327573 SHS327544:SHS327573 SRO327544:SRO327573 TBK327544:TBK327573 TLG327544:TLG327573 TVC327544:TVC327573 UEY327544:UEY327573 UOU327544:UOU327573 UYQ327544:UYQ327573 VIM327544:VIM327573 VSI327544:VSI327573 WCE327544:WCE327573 WMA327544:WMA327573 WVW327544:WVW327573 TBK917533:TBK917562 JK393080:JK393109 TG393080:TG393109 ADC393080:ADC393109 AMY393080:AMY393109 AWU393080:AWU393109 BGQ393080:BGQ393109 BQM393080:BQM393109 CAI393080:CAI393109 CKE393080:CKE393109 CUA393080:CUA393109 DDW393080:DDW393109 DNS393080:DNS393109 DXO393080:DXO393109 EHK393080:EHK393109 ERG393080:ERG393109 FBC393080:FBC393109 FKY393080:FKY393109 FUU393080:FUU393109 GEQ393080:GEQ393109 GOM393080:GOM393109 GYI393080:GYI393109 HIE393080:HIE393109 HSA393080:HSA393109 IBW393080:IBW393109 ILS393080:ILS393109 IVO393080:IVO393109 JFK393080:JFK393109 JPG393080:JPG393109 JZC393080:JZC393109 KIY393080:KIY393109 KSU393080:KSU393109 LCQ393080:LCQ393109 LMM393080:LMM393109 LWI393080:LWI393109 MGE393080:MGE393109 MQA393080:MQA393109 MZW393080:MZW393109 NJS393080:NJS393109 NTO393080:NTO393109 ODK393080:ODK393109 ONG393080:ONG393109 OXC393080:OXC393109 PGY393080:PGY393109 PQU393080:PQU393109 QAQ393080:QAQ393109 QKM393080:QKM393109 QUI393080:QUI393109 REE393080:REE393109 ROA393080:ROA393109 RXW393080:RXW393109 SHS393080:SHS393109 SRO393080:SRO393109 TBK393080:TBK393109 TLG393080:TLG393109 TVC393080:TVC393109 UEY393080:UEY393109 UOU393080:UOU393109 UYQ393080:UYQ393109 VIM393080:VIM393109 VSI393080:VSI393109 WCE393080:WCE393109 WMA393080:WMA393109 WVW393080:WVW393109 TLG917533:TLG917562 JK458616:JK458645 TG458616:TG458645 ADC458616:ADC458645 AMY458616:AMY458645 AWU458616:AWU458645 BGQ458616:BGQ458645 BQM458616:BQM458645 CAI458616:CAI458645 CKE458616:CKE458645 CUA458616:CUA458645 DDW458616:DDW458645 DNS458616:DNS458645 DXO458616:DXO458645 EHK458616:EHK458645 ERG458616:ERG458645 FBC458616:FBC458645 FKY458616:FKY458645 FUU458616:FUU458645 GEQ458616:GEQ458645 GOM458616:GOM458645 GYI458616:GYI458645 HIE458616:HIE458645 HSA458616:HSA458645 IBW458616:IBW458645 ILS458616:ILS458645 IVO458616:IVO458645 JFK458616:JFK458645 JPG458616:JPG458645 JZC458616:JZC458645 KIY458616:KIY458645 KSU458616:KSU458645 LCQ458616:LCQ458645 LMM458616:LMM458645 LWI458616:LWI458645 MGE458616:MGE458645 MQA458616:MQA458645 MZW458616:MZW458645 NJS458616:NJS458645 NTO458616:NTO458645 ODK458616:ODK458645 ONG458616:ONG458645 OXC458616:OXC458645 PGY458616:PGY458645 PQU458616:PQU458645 QAQ458616:QAQ458645 QKM458616:QKM458645 QUI458616:QUI458645 REE458616:REE458645 ROA458616:ROA458645 RXW458616:RXW458645 SHS458616:SHS458645 SRO458616:SRO458645 TBK458616:TBK458645 TLG458616:TLG458645 TVC458616:TVC458645 UEY458616:UEY458645 UOU458616:UOU458645 UYQ458616:UYQ458645 VIM458616:VIM458645 VSI458616:VSI458645 WCE458616:WCE458645 WMA458616:WMA458645 WVW458616:WVW458645 TVC917533:TVC917562 JK524152:JK524181 TG524152:TG524181 ADC524152:ADC524181 AMY524152:AMY524181 AWU524152:AWU524181 BGQ524152:BGQ524181 BQM524152:BQM524181 CAI524152:CAI524181 CKE524152:CKE524181 CUA524152:CUA524181 DDW524152:DDW524181 DNS524152:DNS524181 DXO524152:DXO524181 EHK524152:EHK524181 ERG524152:ERG524181 FBC524152:FBC524181 FKY524152:FKY524181 FUU524152:FUU524181 GEQ524152:GEQ524181 GOM524152:GOM524181 GYI524152:GYI524181 HIE524152:HIE524181 HSA524152:HSA524181 IBW524152:IBW524181 ILS524152:ILS524181 IVO524152:IVO524181 JFK524152:JFK524181 JPG524152:JPG524181 JZC524152:JZC524181 KIY524152:KIY524181 KSU524152:KSU524181 LCQ524152:LCQ524181 LMM524152:LMM524181 LWI524152:LWI524181 MGE524152:MGE524181 MQA524152:MQA524181 MZW524152:MZW524181 NJS524152:NJS524181 NTO524152:NTO524181 ODK524152:ODK524181 ONG524152:ONG524181 OXC524152:OXC524181 PGY524152:PGY524181 PQU524152:PQU524181 QAQ524152:QAQ524181 QKM524152:QKM524181 QUI524152:QUI524181 REE524152:REE524181 ROA524152:ROA524181 RXW524152:RXW524181 SHS524152:SHS524181 SRO524152:SRO524181 TBK524152:TBK524181 TLG524152:TLG524181 TVC524152:TVC524181 UEY524152:UEY524181 UOU524152:UOU524181 UYQ524152:UYQ524181 VIM524152:VIM524181 VSI524152:VSI524181 WCE524152:WCE524181 WMA524152:WMA524181 WVW524152:WVW524181 UEY917533:UEY917562 JK589688:JK589717 TG589688:TG589717 ADC589688:ADC589717 AMY589688:AMY589717 AWU589688:AWU589717 BGQ589688:BGQ589717 BQM589688:BQM589717 CAI589688:CAI589717 CKE589688:CKE589717 CUA589688:CUA589717 DDW589688:DDW589717 DNS589688:DNS589717 DXO589688:DXO589717 EHK589688:EHK589717 ERG589688:ERG589717 FBC589688:FBC589717 FKY589688:FKY589717 FUU589688:FUU589717 GEQ589688:GEQ589717 GOM589688:GOM589717 GYI589688:GYI589717 HIE589688:HIE589717 HSA589688:HSA589717 IBW589688:IBW589717 ILS589688:ILS589717 IVO589688:IVO589717 JFK589688:JFK589717 JPG589688:JPG589717 JZC589688:JZC589717 KIY589688:KIY589717 KSU589688:KSU589717 LCQ589688:LCQ589717 LMM589688:LMM589717 LWI589688:LWI589717 MGE589688:MGE589717 MQA589688:MQA589717 MZW589688:MZW589717 NJS589688:NJS589717 NTO589688:NTO589717 ODK589688:ODK589717 ONG589688:ONG589717 OXC589688:OXC589717 PGY589688:PGY589717 PQU589688:PQU589717 QAQ589688:QAQ589717 QKM589688:QKM589717 QUI589688:QUI589717 REE589688:REE589717 ROA589688:ROA589717 RXW589688:RXW589717 SHS589688:SHS589717 SRO589688:SRO589717 TBK589688:TBK589717 TLG589688:TLG589717 TVC589688:TVC589717 UEY589688:UEY589717 UOU589688:UOU589717 UYQ589688:UYQ589717 VIM589688:VIM589717 VSI589688:VSI589717 WCE589688:WCE589717 WMA589688:WMA589717 WVW589688:WVW589717 UOU917533:UOU917562 JK655224:JK655253 TG655224:TG655253 ADC655224:ADC655253 AMY655224:AMY655253 AWU655224:AWU655253 BGQ655224:BGQ655253 BQM655224:BQM655253 CAI655224:CAI655253 CKE655224:CKE655253 CUA655224:CUA655253 DDW655224:DDW655253 DNS655224:DNS655253 DXO655224:DXO655253 EHK655224:EHK655253 ERG655224:ERG655253 FBC655224:FBC655253 FKY655224:FKY655253 FUU655224:FUU655253 GEQ655224:GEQ655253 GOM655224:GOM655253 GYI655224:GYI655253 HIE655224:HIE655253 HSA655224:HSA655253 IBW655224:IBW655253 ILS655224:ILS655253 IVO655224:IVO655253 JFK655224:JFK655253 JPG655224:JPG655253 JZC655224:JZC655253 KIY655224:KIY655253 KSU655224:KSU655253 LCQ655224:LCQ655253 LMM655224:LMM655253 LWI655224:LWI655253 MGE655224:MGE655253 MQA655224:MQA655253 MZW655224:MZW655253 NJS655224:NJS655253 NTO655224:NTO655253 ODK655224:ODK655253 ONG655224:ONG655253 OXC655224:OXC655253 PGY655224:PGY655253 PQU655224:PQU655253 QAQ655224:QAQ655253 QKM655224:QKM655253 QUI655224:QUI655253 REE655224:REE655253 ROA655224:ROA655253 RXW655224:RXW655253 SHS655224:SHS655253 SRO655224:SRO655253 TBK655224:TBK655253 TLG655224:TLG655253 TVC655224:TVC655253 UEY655224:UEY655253 UOU655224:UOU655253 UYQ655224:UYQ655253 VIM655224:VIM655253 VSI655224:VSI655253 WCE655224:WCE655253 WMA655224:WMA655253 WVW655224:WVW655253 UYQ917533:UYQ917562 JK720760:JK720789 TG720760:TG720789 ADC720760:ADC720789 AMY720760:AMY720789 AWU720760:AWU720789 BGQ720760:BGQ720789 BQM720760:BQM720789 CAI720760:CAI720789 CKE720760:CKE720789 CUA720760:CUA720789 DDW720760:DDW720789 DNS720760:DNS720789 DXO720760:DXO720789 EHK720760:EHK720789 ERG720760:ERG720789 FBC720760:FBC720789 FKY720760:FKY720789 FUU720760:FUU720789 GEQ720760:GEQ720789 GOM720760:GOM720789 GYI720760:GYI720789 HIE720760:HIE720789 HSA720760:HSA720789 IBW720760:IBW720789 ILS720760:ILS720789 IVO720760:IVO720789 JFK720760:JFK720789 JPG720760:JPG720789 JZC720760:JZC720789 KIY720760:KIY720789 KSU720760:KSU720789 LCQ720760:LCQ720789 LMM720760:LMM720789 LWI720760:LWI720789 MGE720760:MGE720789 MQA720760:MQA720789 MZW720760:MZW720789 NJS720760:NJS720789 NTO720760:NTO720789 ODK720760:ODK720789 ONG720760:ONG720789 OXC720760:OXC720789 PGY720760:PGY720789 PQU720760:PQU720789 QAQ720760:QAQ720789 QKM720760:QKM720789 QUI720760:QUI720789 REE720760:REE720789 ROA720760:ROA720789 RXW720760:RXW720789 SHS720760:SHS720789 SRO720760:SRO720789 TBK720760:TBK720789 TLG720760:TLG720789 TVC720760:TVC720789 UEY720760:UEY720789 UOU720760:UOU720789 UYQ720760:UYQ720789 VIM720760:VIM720789 VSI720760:VSI720789 WCE720760:WCE720789 WMA720760:WMA720789 WVW720760:WVW720789 VIM917533:VIM917562 JK786296:JK786325 TG786296:TG786325 ADC786296:ADC786325 AMY786296:AMY786325 AWU786296:AWU786325 BGQ786296:BGQ786325 BQM786296:BQM786325 CAI786296:CAI786325 CKE786296:CKE786325 CUA786296:CUA786325 DDW786296:DDW786325 DNS786296:DNS786325 DXO786296:DXO786325 EHK786296:EHK786325 ERG786296:ERG786325 FBC786296:FBC786325 FKY786296:FKY786325 FUU786296:FUU786325 GEQ786296:GEQ786325 GOM786296:GOM786325 GYI786296:GYI786325 HIE786296:HIE786325 HSA786296:HSA786325 IBW786296:IBW786325 ILS786296:ILS786325 IVO786296:IVO786325 JFK786296:JFK786325 JPG786296:JPG786325 JZC786296:JZC786325 KIY786296:KIY786325 KSU786296:KSU786325 LCQ786296:LCQ786325 LMM786296:LMM786325 LWI786296:LWI786325 MGE786296:MGE786325 MQA786296:MQA786325 MZW786296:MZW786325 NJS786296:NJS786325 NTO786296:NTO786325 ODK786296:ODK786325 ONG786296:ONG786325 OXC786296:OXC786325 PGY786296:PGY786325 PQU786296:PQU786325 QAQ786296:QAQ786325 QKM786296:QKM786325 QUI786296:QUI786325 REE786296:REE786325 ROA786296:ROA786325 RXW786296:RXW786325 SHS786296:SHS786325 SRO786296:SRO786325 TBK786296:TBK786325 TLG786296:TLG786325 TVC786296:TVC786325 UEY786296:UEY786325 UOU786296:UOU786325 UYQ786296:UYQ786325 VIM786296:VIM786325 VSI786296:VSI786325 WCE786296:WCE786325 WMA786296:WMA786325 WVW786296:WVW786325 VSI917533:VSI917562 JK851832:JK851861 TG851832:TG851861 ADC851832:ADC851861 AMY851832:AMY851861 AWU851832:AWU851861 BGQ851832:BGQ851861 BQM851832:BQM851861 CAI851832:CAI851861 CKE851832:CKE851861 CUA851832:CUA851861 DDW851832:DDW851861 DNS851832:DNS851861 DXO851832:DXO851861 EHK851832:EHK851861 ERG851832:ERG851861 FBC851832:FBC851861 FKY851832:FKY851861 FUU851832:FUU851861 GEQ851832:GEQ851861 GOM851832:GOM851861 GYI851832:GYI851861 HIE851832:HIE851861 HSA851832:HSA851861 IBW851832:IBW851861 ILS851832:ILS851861 IVO851832:IVO851861 JFK851832:JFK851861 JPG851832:JPG851861 JZC851832:JZC851861 KIY851832:KIY851861 KSU851832:KSU851861 LCQ851832:LCQ851861 LMM851832:LMM851861 LWI851832:LWI851861 MGE851832:MGE851861 MQA851832:MQA851861 MZW851832:MZW851861 NJS851832:NJS851861 NTO851832:NTO851861 ODK851832:ODK851861 ONG851832:ONG851861 OXC851832:OXC851861 PGY851832:PGY851861 PQU851832:PQU851861 QAQ851832:QAQ851861 QKM851832:QKM851861 QUI851832:QUI851861 REE851832:REE851861 ROA851832:ROA851861 RXW851832:RXW851861 SHS851832:SHS851861 SRO851832:SRO851861 TBK851832:TBK851861 TLG851832:TLG851861 TVC851832:TVC851861 UEY851832:UEY851861 UOU851832:UOU851861 UYQ851832:UYQ851861 VIM851832:VIM851861 VSI851832:VSI851861 WCE851832:WCE851861 WMA851832:WMA851861 WVW851832:WVW851861 WCE917533:WCE917562 JK917368:JK917397 TG917368:TG917397 ADC917368:ADC917397 AMY917368:AMY917397 AWU917368:AWU917397 BGQ917368:BGQ917397 BQM917368:BQM917397 CAI917368:CAI917397 CKE917368:CKE917397 CUA917368:CUA917397 DDW917368:DDW917397 DNS917368:DNS917397 DXO917368:DXO917397 EHK917368:EHK917397 ERG917368:ERG917397 FBC917368:FBC917397 FKY917368:FKY917397 FUU917368:FUU917397 GEQ917368:GEQ917397 GOM917368:GOM917397 GYI917368:GYI917397 HIE917368:HIE917397 HSA917368:HSA917397 IBW917368:IBW917397 ILS917368:ILS917397 IVO917368:IVO917397 JFK917368:JFK917397 JPG917368:JPG917397 JZC917368:JZC917397 KIY917368:KIY917397 KSU917368:KSU917397 LCQ917368:LCQ917397 LMM917368:LMM917397 LWI917368:LWI917397 MGE917368:MGE917397 MQA917368:MQA917397 MZW917368:MZW917397 NJS917368:NJS917397 NTO917368:NTO917397 ODK917368:ODK917397 ONG917368:ONG917397 OXC917368:OXC917397 PGY917368:PGY917397 PQU917368:PQU917397 QAQ917368:QAQ917397 QKM917368:QKM917397 QUI917368:QUI917397 REE917368:REE917397 ROA917368:ROA917397 RXW917368:RXW917397 SHS917368:SHS917397 SRO917368:SRO917397 TBK917368:TBK917397 TLG917368:TLG917397 TVC917368:TVC917397 UEY917368:UEY917397 UOU917368:UOU917397 UYQ917368:UYQ917397 VIM917368:VIM917397 VSI917368:VSI917397 WCE917368:WCE917397 WMA917368:WMA917397 WVW917368:WVW917397 WMA917533:WMA917562 JK982904:JK982933 TG982904:TG982933 ADC982904:ADC982933 AMY982904:AMY982933 AWU982904:AWU982933 BGQ982904:BGQ982933 BQM982904:BQM982933 CAI982904:CAI982933 CKE982904:CKE982933 CUA982904:CUA982933 DDW982904:DDW982933 DNS982904:DNS982933 DXO982904:DXO982933 EHK982904:EHK982933 ERG982904:ERG982933 FBC982904:FBC982933 FKY982904:FKY982933 FUU982904:FUU982933 GEQ982904:GEQ982933 GOM982904:GOM982933 GYI982904:GYI982933 HIE982904:HIE982933 HSA982904:HSA982933 IBW982904:IBW982933 ILS982904:ILS982933 IVO982904:IVO982933 JFK982904:JFK982933 JPG982904:JPG982933 JZC982904:JZC982933 KIY982904:KIY982933 KSU982904:KSU982933 LCQ982904:LCQ982933 LMM982904:LMM982933 LWI982904:LWI982933 MGE982904:MGE982933 MQA982904:MQA982933 MZW982904:MZW982933 NJS982904:NJS982933 NTO982904:NTO982933 ODK982904:ODK982933 ONG982904:ONG982933 OXC982904:OXC982933 PGY982904:PGY982933 PQU982904:PQU982933 QAQ982904:QAQ982933 QKM982904:QKM982933 QUI982904:QUI982933 REE982904:REE982933 ROA982904:ROA982933 RXW982904:RXW982933 SHS982904:SHS982933 SRO982904:SRO982933 TBK982904:TBK982933 TLG982904:TLG982933 TVC982904:TVC982933 UEY982904:UEY982933 UOU982904:UOU982933 UYQ982904:UYQ982933 VIM982904:VIM982933 VSI982904:VSI982933 WCE982904:WCE982933 WMA982904:WMA982933 WVW982904:WVW982933 WVW917533:WVW917562 WMA983069:WMA983098 JK65433:JK65462 TG65433:TG65462 ADC65433:ADC65462 AMY65433:AMY65462 AWU65433:AWU65462 BGQ65433:BGQ65462 BQM65433:BQM65462 CAI65433:CAI65462 CKE65433:CKE65462 CUA65433:CUA65462 DDW65433:DDW65462 DNS65433:DNS65462 DXO65433:DXO65462 EHK65433:EHK65462 ERG65433:ERG65462 FBC65433:FBC65462 FKY65433:FKY65462 FUU65433:FUU65462 GEQ65433:GEQ65462 GOM65433:GOM65462 GYI65433:GYI65462 HIE65433:HIE65462 HSA65433:HSA65462 IBW65433:IBW65462 ILS65433:ILS65462 IVO65433:IVO65462 JFK65433:JFK65462 JPG65433:JPG65462 JZC65433:JZC65462 KIY65433:KIY65462 KSU65433:KSU65462 LCQ65433:LCQ65462 LMM65433:LMM65462 LWI65433:LWI65462 MGE65433:MGE65462 MQA65433:MQA65462 MZW65433:MZW65462 NJS65433:NJS65462 NTO65433:NTO65462 ODK65433:ODK65462 ONG65433:ONG65462 OXC65433:OXC65462 PGY65433:PGY65462 PQU65433:PQU65462 QAQ65433:QAQ65462 QKM65433:QKM65462 QUI65433:QUI65462 REE65433:REE65462 ROA65433:ROA65462 RXW65433:RXW65462 SHS65433:SHS65462 SRO65433:SRO65462 TBK65433:TBK65462 TLG65433:TLG65462 TVC65433:TVC65462 UEY65433:UEY65462 UOU65433:UOU65462 UYQ65433:UYQ65462 VIM65433:VIM65462 VSI65433:VSI65462 WCE65433:WCE65462 WMA65433:WMA65462 WVW65433:WVW65462 JK983069:JK983098 JK130969:JK130998 TG130969:TG130998 ADC130969:ADC130998 AMY130969:AMY130998 AWU130969:AWU130998 BGQ130969:BGQ130998 BQM130969:BQM130998 CAI130969:CAI130998 CKE130969:CKE130998 CUA130969:CUA130998 DDW130969:DDW130998 DNS130969:DNS130998 DXO130969:DXO130998 EHK130969:EHK130998 ERG130969:ERG130998 FBC130969:FBC130998 FKY130969:FKY130998 FUU130969:FUU130998 GEQ130969:GEQ130998 GOM130969:GOM130998 GYI130969:GYI130998 HIE130969:HIE130998 HSA130969:HSA130998 IBW130969:IBW130998 ILS130969:ILS130998 IVO130969:IVO130998 JFK130969:JFK130998 JPG130969:JPG130998 JZC130969:JZC130998 KIY130969:KIY130998 KSU130969:KSU130998 LCQ130969:LCQ130998 LMM130969:LMM130998 LWI130969:LWI130998 MGE130969:MGE130998 MQA130969:MQA130998 MZW130969:MZW130998 NJS130969:NJS130998 NTO130969:NTO130998 ODK130969:ODK130998 ONG130969:ONG130998 OXC130969:OXC130998 PGY130969:PGY130998 PQU130969:PQU130998 QAQ130969:QAQ130998 QKM130969:QKM130998 QUI130969:QUI130998 REE130969:REE130998 ROA130969:ROA130998 RXW130969:RXW130998 SHS130969:SHS130998 SRO130969:SRO130998 TBK130969:TBK130998 TLG130969:TLG130998 TVC130969:TVC130998 UEY130969:UEY130998 UOU130969:UOU130998 UYQ130969:UYQ130998 VIM130969:VIM130998 VSI130969:VSI130998 WCE130969:WCE130998 WMA130969:WMA130998 WVW130969:WVW130998 TG983069:TG983098 JK196505:JK196534 TG196505:TG196534 ADC196505:ADC196534 AMY196505:AMY196534 AWU196505:AWU196534 BGQ196505:BGQ196534 BQM196505:BQM196534 CAI196505:CAI196534 CKE196505:CKE196534 CUA196505:CUA196534 DDW196505:DDW196534 DNS196505:DNS196534 DXO196505:DXO196534 EHK196505:EHK196534 ERG196505:ERG196534 FBC196505:FBC196534 FKY196505:FKY196534 FUU196505:FUU196534 GEQ196505:GEQ196534 GOM196505:GOM196534 GYI196505:GYI196534 HIE196505:HIE196534 HSA196505:HSA196534 IBW196505:IBW196534 ILS196505:ILS196534 IVO196505:IVO196534 JFK196505:JFK196534 JPG196505:JPG196534 JZC196505:JZC196534 KIY196505:KIY196534 KSU196505:KSU196534 LCQ196505:LCQ196534 LMM196505:LMM196534 LWI196505:LWI196534 MGE196505:MGE196534 MQA196505:MQA196534 MZW196505:MZW196534 NJS196505:NJS196534 NTO196505:NTO196534 ODK196505:ODK196534 ONG196505:ONG196534 OXC196505:OXC196534 PGY196505:PGY196534 PQU196505:PQU196534 QAQ196505:QAQ196534 QKM196505:QKM196534 QUI196505:QUI196534 REE196505:REE196534 ROA196505:ROA196534 RXW196505:RXW196534 SHS196505:SHS196534 SRO196505:SRO196534 TBK196505:TBK196534 TLG196505:TLG196534 TVC196505:TVC196534 UEY196505:UEY196534 UOU196505:UOU196534 UYQ196505:UYQ196534 VIM196505:VIM196534 VSI196505:VSI196534 WCE196505:WCE196534 WMA196505:WMA196534 WVW196505:WVW196534 ADC983069:ADC983098 JK262041:JK262070 TG262041:TG262070 ADC262041:ADC262070 AMY262041:AMY262070 AWU262041:AWU262070 BGQ262041:BGQ262070 BQM262041:BQM262070 CAI262041:CAI262070 CKE262041:CKE262070 CUA262041:CUA262070 DDW262041:DDW262070 DNS262041:DNS262070 DXO262041:DXO262070 EHK262041:EHK262070 ERG262041:ERG262070 FBC262041:FBC262070 FKY262041:FKY262070 FUU262041:FUU262070 GEQ262041:GEQ262070 GOM262041:GOM262070 GYI262041:GYI262070 HIE262041:HIE262070 HSA262041:HSA262070 IBW262041:IBW262070 ILS262041:ILS262070 IVO262041:IVO262070 JFK262041:JFK262070 JPG262041:JPG262070 JZC262041:JZC262070 KIY262041:KIY262070 KSU262041:KSU262070 LCQ262041:LCQ262070 LMM262041:LMM262070 LWI262041:LWI262070 MGE262041:MGE262070 MQA262041:MQA262070 MZW262041:MZW262070 NJS262041:NJS262070 NTO262041:NTO262070 ODK262041:ODK262070 ONG262041:ONG262070 OXC262041:OXC262070 PGY262041:PGY262070 PQU262041:PQU262070 QAQ262041:QAQ262070 QKM262041:QKM262070 QUI262041:QUI262070 REE262041:REE262070 ROA262041:ROA262070 RXW262041:RXW262070 SHS262041:SHS262070 SRO262041:SRO262070 TBK262041:TBK262070 TLG262041:TLG262070 TVC262041:TVC262070 UEY262041:UEY262070 UOU262041:UOU262070 UYQ262041:UYQ262070 VIM262041:VIM262070 VSI262041:VSI262070 WCE262041:WCE262070 WMA262041:WMA262070 WVW262041:WVW262070 AMY983069:AMY983098 JK327577:JK327606 TG327577:TG327606 ADC327577:ADC327606 AMY327577:AMY327606 AWU327577:AWU327606 BGQ327577:BGQ327606 BQM327577:BQM327606 CAI327577:CAI327606 CKE327577:CKE327606 CUA327577:CUA327606 DDW327577:DDW327606 DNS327577:DNS327606 DXO327577:DXO327606 EHK327577:EHK327606 ERG327577:ERG327606 FBC327577:FBC327606 FKY327577:FKY327606 FUU327577:FUU327606 GEQ327577:GEQ327606 GOM327577:GOM327606 GYI327577:GYI327606 HIE327577:HIE327606 HSA327577:HSA327606 IBW327577:IBW327606 ILS327577:ILS327606 IVO327577:IVO327606 JFK327577:JFK327606 JPG327577:JPG327606 JZC327577:JZC327606 KIY327577:KIY327606 KSU327577:KSU327606 LCQ327577:LCQ327606 LMM327577:LMM327606 LWI327577:LWI327606 MGE327577:MGE327606 MQA327577:MQA327606 MZW327577:MZW327606 NJS327577:NJS327606 NTO327577:NTO327606 ODK327577:ODK327606 ONG327577:ONG327606 OXC327577:OXC327606 PGY327577:PGY327606 PQU327577:PQU327606 QAQ327577:QAQ327606 QKM327577:QKM327606 QUI327577:QUI327606 REE327577:REE327606 ROA327577:ROA327606 RXW327577:RXW327606 SHS327577:SHS327606 SRO327577:SRO327606 TBK327577:TBK327606 TLG327577:TLG327606 TVC327577:TVC327606 UEY327577:UEY327606 UOU327577:UOU327606 UYQ327577:UYQ327606 VIM327577:VIM327606 VSI327577:VSI327606 WCE327577:WCE327606 WMA327577:WMA327606 WVW327577:WVW327606 AWU983069:AWU983098 JK393113:JK393142 TG393113:TG393142 ADC393113:ADC393142 AMY393113:AMY393142 AWU393113:AWU393142 BGQ393113:BGQ393142 BQM393113:BQM393142 CAI393113:CAI393142 CKE393113:CKE393142 CUA393113:CUA393142 DDW393113:DDW393142 DNS393113:DNS393142 DXO393113:DXO393142 EHK393113:EHK393142 ERG393113:ERG393142 FBC393113:FBC393142 FKY393113:FKY393142 FUU393113:FUU393142 GEQ393113:GEQ393142 GOM393113:GOM393142 GYI393113:GYI393142 HIE393113:HIE393142 HSA393113:HSA393142 IBW393113:IBW393142 ILS393113:ILS393142 IVO393113:IVO393142 JFK393113:JFK393142 JPG393113:JPG393142 JZC393113:JZC393142 KIY393113:KIY393142 KSU393113:KSU393142 LCQ393113:LCQ393142 LMM393113:LMM393142 LWI393113:LWI393142 MGE393113:MGE393142 MQA393113:MQA393142 MZW393113:MZW393142 NJS393113:NJS393142 NTO393113:NTO393142 ODK393113:ODK393142 ONG393113:ONG393142 OXC393113:OXC393142 PGY393113:PGY393142 PQU393113:PQU393142 QAQ393113:QAQ393142 QKM393113:QKM393142 QUI393113:QUI393142 REE393113:REE393142 ROA393113:ROA393142 RXW393113:RXW393142 SHS393113:SHS393142 SRO393113:SRO393142 TBK393113:TBK393142 TLG393113:TLG393142 TVC393113:TVC393142 UEY393113:UEY393142 UOU393113:UOU393142 UYQ393113:UYQ393142 VIM393113:VIM393142 VSI393113:VSI393142 WCE393113:WCE393142 WMA393113:WMA393142 WVW393113:WVW393142 BGQ983069:BGQ983098 JK458649:JK458678 TG458649:TG458678 ADC458649:ADC458678 AMY458649:AMY458678 AWU458649:AWU458678 BGQ458649:BGQ458678 BQM458649:BQM458678 CAI458649:CAI458678 CKE458649:CKE458678 CUA458649:CUA458678 DDW458649:DDW458678 DNS458649:DNS458678 DXO458649:DXO458678 EHK458649:EHK458678 ERG458649:ERG458678 FBC458649:FBC458678 FKY458649:FKY458678 FUU458649:FUU458678 GEQ458649:GEQ458678 GOM458649:GOM458678 GYI458649:GYI458678 HIE458649:HIE458678 HSA458649:HSA458678 IBW458649:IBW458678 ILS458649:ILS458678 IVO458649:IVO458678 JFK458649:JFK458678 JPG458649:JPG458678 JZC458649:JZC458678 KIY458649:KIY458678 KSU458649:KSU458678 LCQ458649:LCQ458678 LMM458649:LMM458678 LWI458649:LWI458678 MGE458649:MGE458678 MQA458649:MQA458678 MZW458649:MZW458678 NJS458649:NJS458678 NTO458649:NTO458678 ODK458649:ODK458678 ONG458649:ONG458678 OXC458649:OXC458678 PGY458649:PGY458678 PQU458649:PQU458678 QAQ458649:QAQ458678 QKM458649:QKM458678 QUI458649:QUI458678 REE458649:REE458678 ROA458649:ROA458678 RXW458649:RXW458678 SHS458649:SHS458678 SRO458649:SRO458678 TBK458649:TBK458678 TLG458649:TLG458678 TVC458649:TVC458678 UEY458649:UEY458678 UOU458649:UOU458678 UYQ458649:UYQ458678 VIM458649:VIM458678 VSI458649:VSI458678 WCE458649:WCE458678 WMA458649:WMA458678 WVW458649:WVW458678 BQM983069:BQM983098 JK524185:JK524214 TG524185:TG524214 ADC524185:ADC524214 AMY524185:AMY524214 AWU524185:AWU524214 BGQ524185:BGQ524214 BQM524185:BQM524214 CAI524185:CAI524214 CKE524185:CKE524214 CUA524185:CUA524214 DDW524185:DDW524214 DNS524185:DNS524214 DXO524185:DXO524214 EHK524185:EHK524214 ERG524185:ERG524214 FBC524185:FBC524214 FKY524185:FKY524214 FUU524185:FUU524214 GEQ524185:GEQ524214 GOM524185:GOM524214 GYI524185:GYI524214 HIE524185:HIE524214 HSA524185:HSA524214 IBW524185:IBW524214 ILS524185:ILS524214 IVO524185:IVO524214 JFK524185:JFK524214 JPG524185:JPG524214 JZC524185:JZC524214 KIY524185:KIY524214 KSU524185:KSU524214 LCQ524185:LCQ524214 LMM524185:LMM524214 LWI524185:LWI524214 MGE524185:MGE524214 MQA524185:MQA524214 MZW524185:MZW524214 NJS524185:NJS524214 NTO524185:NTO524214 ODK524185:ODK524214 ONG524185:ONG524214 OXC524185:OXC524214 PGY524185:PGY524214 PQU524185:PQU524214 QAQ524185:QAQ524214 QKM524185:QKM524214 QUI524185:QUI524214 REE524185:REE524214 ROA524185:ROA524214 RXW524185:RXW524214 SHS524185:SHS524214 SRO524185:SRO524214 TBK524185:TBK524214 TLG524185:TLG524214 TVC524185:TVC524214 UEY524185:UEY524214 UOU524185:UOU524214 UYQ524185:UYQ524214 VIM524185:VIM524214 VSI524185:VSI524214 WCE524185:WCE524214 WMA524185:WMA524214 WVW524185:WVW524214 CAI983069:CAI983098 JK589721:JK589750 TG589721:TG589750 ADC589721:ADC589750 AMY589721:AMY589750 AWU589721:AWU589750 BGQ589721:BGQ589750 BQM589721:BQM589750 CAI589721:CAI589750 CKE589721:CKE589750 CUA589721:CUA589750 DDW589721:DDW589750 DNS589721:DNS589750 DXO589721:DXO589750 EHK589721:EHK589750 ERG589721:ERG589750 FBC589721:FBC589750 FKY589721:FKY589750 FUU589721:FUU589750 GEQ589721:GEQ589750 GOM589721:GOM589750 GYI589721:GYI589750 HIE589721:HIE589750 HSA589721:HSA589750 IBW589721:IBW589750 ILS589721:ILS589750 IVO589721:IVO589750 JFK589721:JFK589750 JPG589721:JPG589750 JZC589721:JZC589750 KIY589721:KIY589750 KSU589721:KSU589750 LCQ589721:LCQ589750 LMM589721:LMM589750 LWI589721:LWI589750 MGE589721:MGE589750 MQA589721:MQA589750 MZW589721:MZW589750 NJS589721:NJS589750 NTO589721:NTO589750 ODK589721:ODK589750 ONG589721:ONG589750 OXC589721:OXC589750 PGY589721:PGY589750 PQU589721:PQU589750 QAQ589721:QAQ589750 QKM589721:QKM589750 QUI589721:QUI589750 REE589721:REE589750 ROA589721:ROA589750 RXW589721:RXW589750 SHS589721:SHS589750 SRO589721:SRO589750 TBK589721:TBK589750 TLG589721:TLG589750 TVC589721:TVC589750 UEY589721:UEY589750 UOU589721:UOU589750 UYQ589721:UYQ589750 VIM589721:VIM589750 VSI589721:VSI589750 WCE589721:WCE589750 WMA589721:WMA589750 WVW589721:WVW589750 CKE983069:CKE983098 JK655257:JK655286 TG655257:TG655286 ADC655257:ADC655286 AMY655257:AMY655286 AWU655257:AWU655286 BGQ655257:BGQ655286 BQM655257:BQM655286 CAI655257:CAI655286 CKE655257:CKE655286 CUA655257:CUA655286 DDW655257:DDW655286 DNS655257:DNS655286 DXO655257:DXO655286 EHK655257:EHK655286 ERG655257:ERG655286 FBC655257:FBC655286 FKY655257:FKY655286 FUU655257:FUU655286 GEQ655257:GEQ655286 GOM655257:GOM655286 GYI655257:GYI655286 HIE655257:HIE655286 HSA655257:HSA655286 IBW655257:IBW655286 ILS655257:ILS655286 IVO655257:IVO655286 JFK655257:JFK655286 JPG655257:JPG655286 JZC655257:JZC655286 KIY655257:KIY655286 KSU655257:KSU655286 LCQ655257:LCQ655286 LMM655257:LMM655286 LWI655257:LWI655286 MGE655257:MGE655286 MQA655257:MQA655286 MZW655257:MZW655286 NJS655257:NJS655286 NTO655257:NTO655286 ODK655257:ODK655286 ONG655257:ONG655286 OXC655257:OXC655286 PGY655257:PGY655286 PQU655257:PQU655286 QAQ655257:QAQ655286 QKM655257:QKM655286 QUI655257:QUI655286 REE655257:REE655286 ROA655257:ROA655286 RXW655257:RXW655286 SHS655257:SHS655286 SRO655257:SRO655286 TBK655257:TBK655286 TLG655257:TLG655286 TVC655257:TVC655286 UEY655257:UEY655286 UOU655257:UOU655286 UYQ655257:UYQ655286 VIM655257:VIM655286 VSI655257:VSI655286 WCE655257:WCE655286 WMA655257:WMA655286 WVW655257:WVW655286 CUA983069:CUA983098 JK720793:JK720822 TG720793:TG720822 ADC720793:ADC720822 AMY720793:AMY720822 AWU720793:AWU720822 BGQ720793:BGQ720822 BQM720793:BQM720822 CAI720793:CAI720822 CKE720793:CKE720822 CUA720793:CUA720822 DDW720793:DDW720822 DNS720793:DNS720822 DXO720793:DXO720822 EHK720793:EHK720822 ERG720793:ERG720822 FBC720793:FBC720822 FKY720793:FKY720822 FUU720793:FUU720822 GEQ720793:GEQ720822 GOM720793:GOM720822 GYI720793:GYI720822 HIE720793:HIE720822 HSA720793:HSA720822 IBW720793:IBW720822 ILS720793:ILS720822 IVO720793:IVO720822 JFK720793:JFK720822 JPG720793:JPG720822 JZC720793:JZC720822 KIY720793:KIY720822 KSU720793:KSU720822 LCQ720793:LCQ720822 LMM720793:LMM720822 LWI720793:LWI720822 MGE720793:MGE720822 MQA720793:MQA720822 MZW720793:MZW720822 NJS720793:NJS720822 NTO720793:NTO720822 ODK720793:ODK720822 ONG720793:ONG720822 OXC720793:OXC720822 PGY720793:PGY720822 PQU720793:PQU720822 QAQ720793:QAQ720822 QKM720793:QKM720822 QUI720793:QUI720822 REE720793:REE720822 ROA720793:ROA720822 RXW720793:RXW720822 SHS720793:SHS720822 SRO720793:SRO720822 TBK720793:TBK720822 TLG720793:TLG720822 TVC720793:TVC720822 UEY720793:UEY720822 UOU720793:UOU720822 UYQ720793:UYQ720822 VIM720793:VIM720822 VSI720793:VSI720822 WCE720793:WCE720822 WMA720793:WMA720822 WVW720793:WVW720822 DDW983069:DDW983098 JK786329:JK786358 TG786329:TG786358 ADC786329:ADC786358 AMY786329:AMY786358 AWU786329:AWU786358 BGQ786329:BGQ786358 BQM786329:BQM786358 CAI786329:CAI786358 CKE786329:CKE786358 CUA786329:CUA786358 DDW786329:DDW786358 DNS786329:DNS786358 DXO786329:DXO786358 EHK786329:EHK786358 ERG786329:ERG786358 FBC786329:FBC786358 FKY786329:FKY786358 FUU786329:FUU786358 GEQ786329:GEQ786358 GOM786329:GOM786358 GYI786329:GYI786358 HIE786329:HIE786358 HSA786329:HSA786358 IBW786329:IBW786358 ILS786329:ILS786358 IVO786329:IVO786358 JFK786329:JFK786358 JPG786329:JPG786358 JZC786329:JZC786358 KIY786329:KIY786358 KSU786329:KSU786358 LCQ786329:LCQ786358 LMM786329:LMM786358 LWI786329:LWI786358 MGE786329:MGE786358 MQA786329:MQA786358 MZW786329:MZW786358 NJS786329:NJS786358 NTO786329:NTO786358 ODK786329:ODK786358 ONG786329:ONG786358 OXC786329:OXC786358 PGY786329:PGY786358 PQU786329:PQU786358 QAQ786329:QAQ786358 QKM786329:QKM786358 QUI786329:QUI786358 REE786329:REE786358 ROA786329:ROA786358 RXW786329:RXW786358 SHS786329:SHS786358 SRO786329:SRO786358 TBK786329:TBK786358 TLG786329:TLG786358 TVC786329:TVC786358 UEY786329:UEY786358 UOU786329:UOU786358 UYQ786329:UYQ786358 VIM786329:VIM786358 VSI786329:VSI786358 WCE786329:WCE786358 WMA786329:WMA786358 WVW786329:WVW786358 DNS983069:DNS983098 JK851865:JK851894 TG851865:TG851894 ADC851865:ADC851894 AMY851865:AMY851894 AWU851865:AWU851894 BGQ851865:BGQ851894 BQM851865:BQM851894 CAI851865:CAI851894 CKE851865:CKE851894 CUA851865:CUA851894 DDW851865:DDW851894 DNS851865:DNS851894 DXO851865:DXO851894 EHK851865:EHK851894 ERG851865:ERG851894 FBC851865:FBC851894 FKY851865:FKY851894 FUU851865:FUU851894 GEQ851865:GEQ851894 GOM851865:GOM851894 GYI851865:GYI851894 HIE851865:HIE851894 HSA851865:HSA851894 IBW851865:IBW851894 ILS851865:ILS851894 IVO851865:IVO851894 JFK851865:JFK851894 JPG851865:JPG851894 JZC851865:JZC851894 KIY851865:KIY851894 KSU851865:KSU851894 LCQ851865:LCQ851894 LMM851865:LMM851894 LWI851865:LWI851894 MGE851865:MGE851894 MQA851865:MQA851894 MZW851865:MZW851894 NJS851865:NJS851894 NTO851865:NTO851894 ODK851865:ODK851894 ONG851865:ONG851894 OXC851865:OXC851894 PGY851865:PGY851894 PQU851865:PQU851894 QAQ851865:QAQ851894 QKM851865:QKM851894 QUI851865:QUI851894 REE851865:REE851894 ROA851865:ROA851894 RXW851865:RXW851894 SHS851865:SHS851894 SRO851865:SRO851894 TBK851865:TBK851894 TLG851865:TLG851894 TVC851865:TVC851894 UEY851865:UEY851894 UOU851865:UOU851894 UYQ851865:UYQ851894 VIM851865:VIM851894 VSI851865:VSI851894 WCE851865:WCE851894 WMA851865:WMA851894 WVW851865:WVW851894 DXO983069:DXO983098 JK917401:JK917430 TG917401:TG917430 ADC917401:ADC917430 AMY917401:AMY917430 AWU917401:AWU917430 BGQ917401:BGQ917430 BQM917401:BQM917430 CAI917401:CAI917430 CKE917401:CKE917430 CUA917401:CUA917430 DDW917401:DDW917430 DNS917401:DNS917430 DXO917401:DXO917430 EHK917401:EHK917430 ERG917401:ERG917430 FBC917401:FBC917430 FKY917401:FKY917430 FUU917401:FUU917430 GEQ917401:GEQ917430 GOM917401:GOM917430 GYI917401:GYI917430 HIE917401:HIE917430 HSA917401:HSA917430 IBW917401:IBW917430 ILS917401:ILS917430 IVO917401:IVO917430 JFK917401:JFK917430 JPG917401:JPG917430 JZC917401:JZC917430 KIY917401:KIY917430 KSU917401:KSU917430 LCQ917401:LCQ917430 LMM917401:LMM917430 LWI917401:LWI917430 MGE917401:MGE917430 MQA917401:MQA917430 MZW917401:MZW917430 NJS917401:NJS917430 NTO917401:NTO917430 ODK917401:ODK917430 ONG917401:ONG917430 OXC917401:OXC917430 PGY917401:PGY917430 PQU917401:PQU917430 QAQ917401:QAQ917430 QKM917401:QKM917430 QUI917401:QUI917430 REE917401:REE917430 ROA917401:ROA917430 RXW917401:RXW917430 SHS917401:SHS917430 SRO917401:SRO917430 TBK917401:TBK917430 TLG917401:TLG917430 TVC917401:TVC917430 UEY917401:UEY917430 UOU917401:UOU917430 UYQ917401:UYQ917430 VIM917401:VIM917430 VSI917401:VSI917430 WCE917401:WCE917430 WMA917401:WMA917430 WVW917401:WVW917430 EHK983069:EHK983098 JK982937:JK982966 TG982937:TG982966 ADC982937:ADC982966 AMY982937:AMY982966 AWU982937:AWU982966 BGQ982937:BGQ982966 BQM982937:BQM982966 CAI982937:CAI982966 CKE982937:CKE982966 CUA982937:CUA982966 DDW982937:DDW982966 DNS982937:DNS982966 DXO982937:DXO982966 EHK982937:EHK982966 ERG982937:ERG982966 FBC982937:FBC982966 FKY982937:FKY982966 FUU982937:FUU982966 GEQ982937:GEQ982966 GOM982937:GOM982966 GYI982937:GYI982966 HIE982937:HIE982966 HSA982937:HSA982966 IBW982937:IBW982966 ILS982937:ILS982966 IVO982937:IVO982966 JFK982937:JFK982966 JPG982937:JPG982966 JZC982937:JZC982966 KIY982937:KIY982966 KSU982937:KSU982966 LCQ982937:LCQ982966 LMM982937:LMM982966 LWI982937:LWI982966 MGE982937:MGE982966 MQA982937:MQA982966 MZW982937:MZW982966 NJS982937:NJS982966 NTO982937:NTO982966 ODK982937:ODK982966 ONG982937:ONG982966 OXC982937:OXC982966 PGY982937:PGY982966 PQU982937:PQU982966 QAQ982937:QAQ982966 QKM982937:QKM982966 QUI982937:QUI982966 REE982937:REE982966 ROA982937:ROA982966 RXW982937:RXW982966 SHS982937:SHS982966 SRO982937:SRO982966 TBK982937:TBK982966 TLG982937:TLG982966 TVC982937:TVC982966 UEY982937:UEY982966 UOU982937:UOU982966 UYQ982937:UYQ982966 VIM982937:VIM982966 VSI982937:VSI982966 WCE982937:WCE982966 WMA982937:WMA982966 WVW982937:WVW982966 ERG983069:ERG983098 FBC983069:FBC983098 JK65466:JK65495 TG65466:TG65495 ADC65466:ADC65495 AMY65466:AMY65495 AWU65466:AWU65495 BGQ65466:BGQ65495 BQM65466:BQM65495 CAI65466:CAI65495 CKE65466:CKE65495 CUA65466:CUA65495 DDW65466:DDW65495 DNS65466:DNS65495 DXO65466:DXO65495 EHK65466:EHK65495 ERG65466:ERG65495 FBC65466:FBC65495 FKY65466:FKY65495 FUU65466:FUU65495 GEQ65466:GEQ65495 GOM65466:GOM65495 GYI65466:GYI65495 HIE65466:HIE65495 HSA65466:HSA65495 IBW65466:IBW65495 ILS65466:ILS65495 IVO65466:IVO65495 JFK65466:JFK65495 JPG65466:JPG65495 JZC65466:JZC65495 KIY65466:KIY65495 KSU65466:KSU65495 LCQ65466:LCQ65495 LMM65466:LMM65495 LWI65466:LWI65495 MGE65466:MGE65495 MQA65466:MQA65495 MZW65466:MZW65495 NJS65466:NJS65495 NTO65466:NTO65495 ODK65466:ODK65495 ONG65466:ONG65495 OXC65466:OXC65495 PGY65466:PGY65495 PQU65466:PQU65495 QAQ65466:QAQ65495 QKM65466:QKM65495 QUI65466:QUI65495 REE65466:REE65495 ROA65466:ROA65495 RXW65466:RXW65495 SHS65466:SHS65495 SRO65466:SRO65495 TBK65466:TBK65495 TLG65466:TLG65495 TVC65466:TVC65495 UEY65466:UEY65495 UOU65466:UOU65495 UYQ65466:UYQ65495 VIM65466:VIM65495 VSI65466:VSI65495 WCE65466:WCE65495 WMA65466:WMA65495 WVW65466:WVW65495 FKY983069:FKY983098 JK131002:JK131031 TG131002:TG131031 ADC131002:ADC131031 AMY131002:AMY131031 AWU131002:AWU131031 BGQ131002:BGQ131031 BQM131002:BQM131031 CAI131002:CAI131031 CKE131002:CKE131031 CUA131002:CUA131031 DDW131002:DDW131031 DNS131002:DNS131031 DXO131002:DXO131031 EHK131002:EHK131031 ERG131002:ERG131031 FBC131002:FBC131031 FKY131002:FKY131031 FUU131002:FUU131031 GEQ131002:GEQ131031 GOM131002:GOM131031 GYI131002:GYI131031 HIE131002:HIE131031 HSA131002:HSA131031 IBW131002:IBW131031 ILS131002:ILS131031 IVO131002:IVO131031 JFK131002:JFK131031 JPG131002:JPG131031 JZC131002:JZC131031 KIY131002:KIY131031 KSU131002:KSU131031 LCQ131002:LCQ131031 LMM131002:LMM131031 LWI131002:LWI131031 MGE131002:MGE131031 MQA131002:MQA131031 MZW131002:MZW131031 NJS131002:NJS131031 NTO131002:NTO131031 ODK131002:ODK131031 ONG131002:ONG131031 OXC131002:OXC131031 PGY131002:PGY131031 PQU131002:PQU131031 QAQ131002:QAQ131031 QKM131002:QKM131031 QUI131002:QUI131031 REE131002:REE131031 ROA131002:ROA131031 RXW131002:RXW131031 SHS131002:SHS131031 SRO131002:SRO131031 TBK131002:TBK131031 TLG131002:TLG131031 TVC131002:TVC131031 UEY131002:UEY131031 UOU131002:UOU131031 UYQ131002:UYQ131031 VIM131002:VIM131031 VSI131002:VSI131031 WCE131002:WCE131031 WMA131002:WMA131031 WVW131002:WVW131031 FUU983069:FUU983098 JK196538:JK196567 TG196538:TG196567 ADC196538:ADC196567 AMY196538:AMY196567 AWU196538:AWU196567 BGQ196538:BGQ196567 BQM196538:BQM196567 CAI196538:CAI196567 CKE196538:CKE196567 CUA196538:CUA196567 DDW196538:DDW196567 DNS196538:DNS196567 DXO196538:DXO196567 EHK196538:EHK196567 ERG196538:ERG196567 FBC196538:FBC196567 FKY196538:FKY196567 FUU196538:FUU196567 GEQ196538:GEQ196567 GOM196538:GOM196567 GYI196538:GYI196567 HIE196538:HIE196567 HSA196538:HSA196567 IBW196538:IBW196567 ILS196538:ILS196567 IVO196538:IVO196567 JFK196538:JFK196567 JPG196538:JPG196567 JZC196538:JZC196567 KIY196538:KIY196567 KSU196538:KSU196567 LCQ196538:LCQ196567 LMM196538:LMM196567 LWI196538:LWI196567 MGE196538:MGE196567 MQA196538:MQA196567 MZW196538:MZW196567 NJS196538:NJS196567 NTO196538:NTO196567 ODK196538:ODK196567 ONG196538:ONG196567 OXC196538:OXC196567 PGY196538:PGY196567 PQU196538:PQU196567 QAQ196538:QAQ196567 QKM196538:QKM196567 QUI196538:QUI196567 REE196538:REE196567 ROA196538:ROA196567 RXW196538:RXW196567 SHS196538:SHS196567 SRO196538:SRO196567 TBK196538:TBK196567 TLG196538:TLG196567 TVC196538:TVC196567 UEY196538:UEY196567 UOU196538:UOU196567 UYQ196538:UYQ196567 VIM196538:VIM196567 VSI196538:VSI196567 WCE196538:WCE196567 WMA196538:WMA196567 WVW196538:WVW196567 GEQ983069:GEQ983098 JK262074:JK262103 TG262074:TG262103 ADC262074:ADC262103 AMY262074:AMY262103 AWU262074:AWU262103 BGQ262074:BGQ262103 BQM262074:BQM262103 CAI262074:CAI262103 CKE262074:CKE262103 CUA262074:CUA262103 DDW262074:DDW262103 DNS262074:DNS262103 DXO262074:DXO262103 EHK262074:EHK262103 ERG262074:ERG262103 FBC262074:FBC262103 FKY262074:FKY262103 FUU262074:FUU262103 GEQ262074:GEQ262103 GOM262074:GOM262103 GYI262074:GYI262103 HIE262074:HIE262103 HSA262074:HSA262103 IBW262074:IBW262103 ILS262074:ILS262103 IVO262074:IVO262103 JFK262074:JFK262103 JPG262074:JPG262103 JZC262074:JZC262103 KIY262074:KIY262103 KSU262074:KSU262103 LCQ262074:LCQ262103 LMM262074:LMM262103 LWI262074:LWI262103 MGE262074:MGE262103 MQA262074:MQA262103 MZW262074:MZW262103 NJS262074:NJS262103 NTO262074:NTO262103 ODK262074:ODK262103 ONG262074:ONG262103 OXC262074:OXC262103 PGY262074:PGY262103 PQU262074:PQU262103 QAQ262074:QAQ262103 QKM262074:QKM262103 QUI262074:QUI262103 REE262074:REE262103 ROA262074:ROA262103 RXW262074:RXW262103 SHS262074:SHS262103 SRO262074:SRO262103 TBK262074:TBK262103 TLG262074:TLG262103 TVC262074:TVC262103 UEY262074:UEY262103 UOU262074:UOU262103 UYQ262074:UYQ262103 VIM262074:VIM262103 VSI262074:VSI262103 WCE262074:WCE262103 WMA262074:WMA262103 WVW262074:WVW262103 GOM983069:GOM983098 JK327610:JK327639 TG327610:TG327639 ADC327610:ADC327639 AMY327610:AMY327639 AWU327610:AWU327639 BGQ327610:BGQ327639 BQM327610:BQM327639 CAI327610:CAI327639 CKE327610:CKE327639 CUA327610:CUA327639 DDW327610:DDW327639 DNS327610:DNS327639 DXO327610:DXO327639 EHK327610:EHK327639 ERG327610:ERG327639 FBC327610:FBC327639 FKY327610:FKY327639 FUU327610:FUU327639 GEQ327610:GEQ327639 GOM327610:GOM327639 GYI327610:GYI327639 HIE327610:HIE327639 HSA327610:HSA327639 IBW327610:IBW327639 ILS327610:ILS327639 IVO327610:IVO327639 JFK327610:JFK327639 JPG327610:JPG327639 JZC327610:JZC327639 KIY327610:KIY327639 KSU327610:KSU327639 LCQ327610:LCQ327639 LMM327610:LMM327639 LWI327610:LWI327639 MGE327610:MGE327639 MQA327610:MQA327639 MZW327610:MZW327639 NJS327610:NJS327639 NTO327610:NTO327639 ODK327610:ODK327639 ONG327610:ONG327639 OXC327610:OXC327639 PGY327610:PGY327639 PQU327610:PQU327639 QAQ327610:QAQ327639 QKM327610:QKM327639 QUI327610:QUI327639 REE327610:REE327639 ROA327610:ROA327639 RXW327610:RXW327639 SHS327610:SHS327639 SRO327610:SRO327639 TBK327610:TBK327639 TLG327610:TLG327639 TVC327610:TVC327639 UEY327610:UEY327639 UOU327610:UOU327639 UYQ327610:UYQ327639 VIM327610:VIM327639 VSI327610:VSI327639 WCE327610:WCE327639 WMA327610:WMA327639 WVW327610:WVW327639 GYI983069:GYI983098 JK393146:JK393175 TG393146:TG393175 ADC393146:ADC393175 AMY393146:AMY393175 AWU393146:AWU393175 BGQ393146:BGQ393175 BQM393146:BQM393175 CAI393146:CAI393175 CKE393146:CKE393175 CUA393146:CUA393175 DDW393146:DDW393175 DNS393146:DNS393175 DXO393146:DXO393175 EHK393146:EHK393175 ERG393146:ERG393175 FBC393146:FBC393175 FKY393146:FKY393175 FUU393146:FUU393175 GEQ393146:GEQ393175 GOM393146:GOM393175 GYI393146:GYI393175 HIE393146:HIE393175 HSA393146:HSA393175 IBW393146:IBW393175 ILS393146:ILS393175 IVO393146:IVO393175 JFK393146:JFK393175 JPG393146:JPG393175 JZC393146:JZC393175 KIY393146:KIY393175 KSU393146:KSU393175 LCQ393146:LCQ393175 LMM393146:LMM393175 LWI393146:LWI393175 MGE393146:MGE393175 MQA393146:MQA393175 MZW393146:MZW393175 NJS393146:NJS393175 NTO393146:NTO393175 ODK393146:ODK393175 ONG393146:ONG393175 OXC393146:OXC393175 PGY393146:PGY393175 PQU393146:PQU393175 QAQ393146:QAQ393175 QKM393146:QKM393175 QUI393146:QUI393175 REE393146:REE393175 ROA393146:ROA393175 RXW393146:RXW393175 SHS393146:SHS393175 SRO393146:SRO393175 TBK393146:TBK393175 TLG393146:TLG393175 TVC393146:TVC393175 UEY393146:UEY393175 UOU393146:UOU393175 UYQ393146:UYQ393175 VIM393146:VIM393175 VSI393146:VSI393175 WCE393146:WCE393175 WMA393146:WMA393175 WVW393146:WVW393175 HIE983069:HIE983098 JK458682:JK458711 TG458682:TG458711 ADC458682:ADC458711 AMY458682:AMY458711 AWU458682:AWU458711 BGQ458682:BGQ458711 BQM458682:BQM458711 CAI458682:CAI458711 CKE458682:CKE458711 CUA458682:CUA458711 DDW458682:DDW458711 DNS458682:DNS458711 DXO458682:DXO458711 EHK458682:EHK458711 ERG458682:ERG458711 FBC458682:FBC458711 FKY458682:FKY458711 FUU458682:FUU458711 GEQ458682:GEQ458711 GOM458682:GOM458711 GYI458682:GYI458711 HIE458682:HIE458711 HSA458682:HSA458711 IBW458682:IBW458711 ILS458682:ILS458711 IVO458682:IVO458711 JFK458682:JFK458711 JPG458682:JPG458711 JZC458682:JZC458711 KIY458682:KIY458711 KSU458682:KSU458711 LCQ458682:LCQ458711 LMM458682:LMM458711 LWI458682:LWI458711 MGE458682:MGE458711 MQA458682:MQA458711 MZW458682:MZW458711 NJS458682:NJS458711 NTO458682:NTO458711 ODK458682:ODK458711 ONG458682:ONG458711 OXC458682:OXC458711 PGY458682:PGY458711 PQU458682:PQU458711 QAQ458682:QAQ458711 QKM458682:QKM458711 QUI458682:QUI458711 REE458682:REE458711 ROA458682:ROA458711 RXW458682:RXW458711 SHS458682:SHS458711 SRO458682:SRO458711 TBK458682:TBK458711 TLG458682:TLG458711 TVC458682:TVC458711 UEY458682:UEY458711 UOU458682:UOU458711 UYQ458682:UYQ458711 VIM458682:VIM458711 VSI458682:VSI458711 WCE458682:WCE458711 WMA458682:WMA458711 WVW458682:WVW458711 HSA983069:HSA983098 JK524218:JK524247 TG524218:TG524247 ADC524218:ADC524247 AMY524218:AMY524247 AWU524218:AWU524247 BGQ524218:BGQ524247 BQM524218:BQM524247 CAI524218:CAI524247 CKE524218:CKE524247 CUA524218:CUA524247 DDW524218:DDW524247 DNS524218:DNS524247 DXO524218:DXO524247 EHK524218:EHK524247 ERG524218:ERG524247 FBC524218:FBC524247 FKY524218:FKY524247 FUU524218:FUU524247 GEQ524218:GEQ524247 GOM524218:GOM524247 GYI524218:GYI524247 HIE524218:HIE524247 HSA524218:HSA524247 IBW524218:IBW524247 ILS524218:ILS524247 IVO524218:IVO524247 JFK524218:JFK524247 JPG524218:JPG524247 JZC524218:JZC524247 KIY524218:KIY524247 KSU524218:KSU524247 LCQ524218:LCQ524247 LMM524218:LMM524247 LWI524218:LWI524247 MGE524218:MGE524247 MQA524218:MQA524247 MZW524218:MZW524247 NJS524218:NJS524247 NTO524218:NTO524247 ODK524218:ODK524247 ONG524218:ONG524247 OXC524218:OXC524247 PGY524218:PGY524247 PQU524218:PQU524247 QAQ524218:QAQ524247 QKM524218:QKM524247 QUI524218:QUI524247 REE524218:REE524247 ROA524218:ROA524247 RXW524218:RXW524247 SHS524218:SHS524247 SRO524218:SRO524247 TBK524218:TBK524247 TLG524218:TLG524247 TVC524218:TVC524247 UEY524218:UEY524247 UOU524218:UOU524247 UYQ524218:UYQ524247 VIM524218:VIM524247 VSI524218:VSI524247 WCE524218:WCE524247 WMA524218:WMA524247 WVW524218:WVW524247 IBW983069:IBW983098 JK589754:JK589783 TG589754:TG589783 ADC589754:ADC589783 AMY589754:AMY589783 AWU589754:AWU589783 BGQ589754:BGQ589783 BQM589754:BQM589783 CAI589754:CAI589783 CKE589754:CKE589783 CUA589754:CUA589783 DDW589754:DDW589783 DNS589754:DNS589783 DXO589754:DXO589783 EHK589754:EHK589783 ERG589754:ERG589783 FBC589754:FBC589783 FKY589754:FKY589783 FUU589754:FUU589783 GEQ589754:GEQ589783 GOM589754:GOM589783 GYI589754:GYI589783 HIE589754:HIE589783 HSA589754:HSA589783 IBW589754:IBW589783 ILS589754:ILS589783 IVO589754:IVO589783 JFK589754:JFK589783 JPG589754:JPG589783 JZC589754:JZC589783 KIY589754:KIY589783 KSU589754:KSU589783 LCQ589754:LCQ589783 LMM589754:LMM589783 LWI589754:LWI589783 MGE589754:MGE589783 MQA589754:MQA589783 MZW589754:MZW589783 NJS589754:NJS589783 NTO589754:NTO589783 ODK589754:ODK589783 ONG589754:ONG589783 OXC589754:OXC589783 PGY589754:PGY589783 PQU589754:PQU589783 QAQ589754:QAQ589783 QKM589754:QKM589783 QUI589754:QUI589783 REE589754:REE589783 ROA589754:ROA589783 RXW589754:RXW589783 SHS589754:SHS589783 SRO589754:SRO589783 TBK589754:TBK589783 TLG589754:TLG589783 TVC589754:TVC589783 UEY589754:UEY589783 UOU589754:UOU589783 UYQ589754:UYQ589783 VIM589754:VIM589783 VSI589754:VSI589783 WCE589754:WCE589783 WMA589754:WMA589783 WVW589754:WVW589783 ILS983069:ILS983098 JK655290:JK655319 TG655290:TG655319 ADC655290:ADC655319 AMY655290:AMY655319 AWU655290:AWU655319 BGQ655290:BGQ655319 BQM655290:BQM655319 CAI655290:CAI655319 CKE655290:CKE655319 CUA655290:CUA655319 DDW655290:DDW655319 DNS655290:DNS655319 DXO655290:DXO655319 EHK655290:EHK655319 ERG655290:ERG655319 FBC655290:FBC655319 FKY655290:FKY655319 FUU655290:FUU655319 GEQ655290:GEQ655319 GOM655290:GOM655319 GYI655290:GYI655319 HIE655290:HIE655319 HSA655290:HSA655319 IBW655290:IBW655319 ILS655290:ILS655319 IVO655290:IVO655319 JFK655290:JFK655319 JPG655290:JPG655319 JZC655290:JZC655319 KIY655290:KIY655319 KSU655290:KSU655319 LCQ655290:LCQ655319 LMM655290:LMM655319 LWI655290:LWI655319 MGE655290:MGE655319 MQA655290:MQA655319 MZW655290:MZW655319 NJS655290:NJS655319 NTO655290:NTO655319 ODK655290:ODK655319 ONG655290:ONG655319 OXC655290:OXC655319 PGY655290:PGY655319 PQU655290:PQU655319 QAQ655290:QAQ655319 QKM655290:QKM655319 QUI655290:QUI655319 REE655290:REE655319 ROA655290:ROA655319 RXW655290:RXW655319 SHS655290:SHS655319 SRO655290:SRO655319 TBK655290:TBK655319 TLG655290:TLG655319 TVC655290:TVC655319 UEY655290:UEY655319 UOU655290:UOU655319 UYQ655290:UYQ655319 VIM655290:VIM655319 VSI655290:VSI655319 WCE655290:WCE655319 WMA655290:WMA655319 WVW655290:WVW655319 IVO983069:IVO983098 JK720826:JK720855 TG720826:TG720855 ADC720826:ADC720855 AMY720826:AMY720855 AWU720826:AWU720855 BGQ720826:BGQ720855 BQM720826:BQM720855 CAI720826:CAI720855 CKE720826:CKE720855 CUA720826:CUA720855 DDW720826:DDW720855 DNS720826:DNS720855 DXO720826:DXO720855 EHK720826:EHK720855 ERG720826:ERG720855 FBC720826:FBC720855 FKY720826:FKY720855 FUU720826:FUU720855 GEQ720826:GEQ720855 GOM720826:GOM720855 GYI720826:GYI720855 HIE720826:HIE720855 HSA720826:HSA720855 IBW720826:IBW720855 ILS720826:ILS720855 IVO720826:IVO720855 JFK720826:JFK720855 JPG720826:JPG720855 JZC720826:JZC720855 KIY720826:KIY720855 KSU720826:KSU720855 LCQ720826:LCQ720855 LMM720826:LMM720855 LWI720826:LWI720855 MGE720826:MGE720855 MQA720826:MQA720855 MZW720826:MZW720855 NJS720826:NJS720855 NTO720826:NTO720855 ODK720826:ODK720855 ONG720826:ONG720855 OXC720826:OXC720855 PGY720826:PGY720855 PQU720826:PQU720855 QAQ720826:QAQ720855 QKM720826:QKM720855 QUI720826:QUI720855 REE720826:REE720855 ROA720826:ROA720855 RXW720826:RXW720855 SHS720826:SHS720855 SRO720826:SRO720855 TBK720826:TBK720855 TLG720826:TLG720855 TVC720826:TVC720855 UEY720826:UEY720855 UOU720826:UOU720855 UYQ720826:UYQ720855 VIM720826:VIM720855 VSI720826:VSI720855 WCE720826:WCE720855 WMA720826:WMA720855 WVW720826:WVW720855 JFK983069:JFK983098 JK786362:JK786391 TG786362:TG786391 ADC786362:ADC786391 AMY786362:AMY786391 AWU786362:AWU786391 BGQ786362:BGQ786391 BQM786362:BQM786391 CAI786362:CAI786391 CKE786362:CKE786391 CUA786362:CUA786391 DDW786362:DDW786391 DNS786362:DNS786391 DXO786362:DXO786391 EHK786362:EHK786391 ERG786362:ERG786391 FBC786362:FBC786391 FKY786362:FKY786391 FUU786362:FUU786391 GEQ786362:GEQ786391 GOM786362:GOM786391 GYI786362:GYI786391 HIE786362:HIE786391 HSA786362:HSA786391 IBW786362:IBW786391 ILS786362:ILS786391 IVO786362:IVO786391 JFK786362:JFK786391 JPG786362:JPG786391 JZC786362:JZC786391 KIY786362:KIY786391 KSU786362:KSU786391 LCQ786362:LCQ786391 LMM786362:LMM786391 LWI786362:LWI786391 MGE786362:MGE786391 MQA786362:MQA786391 MZW786362:MZW786391 NJS786362:NJS786391 NTO786362:NTO786391 ODK786362:ODK786391 ONG786362:ONG786391 OXC786362:OXC786391 PGY786362:PGY786391 PQU786362:PQU786391 QAQ786362:QAQ786391 QKM786362:QKM786391 QUI786362:QUI786391 REE786362:REE786391 ROA786362:ROA786391 RXW786362:RXW786391 SHS786362:SHS786391 SRO786362:SRO786391 TBK786362:TBK786391 TLG786362:TLG786391 TVC786362:TVC786391 UEY786362:UEY786391 UOU786362:UOU786391 UYQ786362:UYQ786391 VIM786362:VIM786391 VSI786362:VSI786391 WCE786362:WCE786391 WMA786362:WMA786391 WVW786362:WVW786391 JPG983069:JPG983098 JK851898:JK851927 TG851898:TG851927 ADC851898:ADC851927 AMY851898:AMY851927 AWU851898:AWU851927 BGQ851898:BGQ851927 BQM851898:BQM851927 CAI851898:CAI851927 CKE851898:CKE851927 CUA851898:CUA851927 DDW851898:DDW851927 DNS851898:DNS851927 DXO851898:DXO851927 EHK851898:EHK851927 ERG851898:ERG851927 FBC851898:FBC851927 FKY851898:FKY851927 FUU851898:FUU851927 GEQ851898:GEQ851927 GOM851898:GOM851927 GYI851898:GYI851927 HIE851898:HIE851927 HSA851898:HSA851927 IBW851898:IBW851927 ILS851898:ILS851927 IVO851898:IVO851927 JFK851898:JFK851927 JPG851898:JPG851927 JZC851898:JZC851927 KIY851898:KIY851927 KSU851898:KSU851927 LCQ851898:LCQ851927 LMM851898:LMM851927 LWI851898:LWI851927 MGE851898:MGE851927 MQA851898:MQA851927 MZW851898:MZW851927 NJS851898:NJS851927 NTO851898:NTO851927 ODK851898:ODK851927 ONG851898:ONG851927 OXC851898:OXC851927 PGY851898:PGY851927 PQU851898:PQU851927 QAQ851898:QAQ851927 QKM851898:QKM851927 QUI851898:QUI851927 REE851898:REE851927 ROA851898:ROA851927 RXW851898:RXW851927 SHS851898:SHS851927 SRO851898:SRO851927 TBK851898:TBK851927 TLG851898:TLG851927 TVC851898:TVC851927 UEY851898:UEY851927 UOU851898:UOU851927 UYQ851898:UYQ851927 VIM851898:VIM851927 VSI851898:VSI851927 WCE851898:WCE851927 WMA851898:WMA851927 WVW851898:WVW851927 JZC983069:JZC983098 JK917434:JK917463 TG917434:TG917463 ADC917434:ADC917463 AMY917434:AMY917463 AWU917434:AWU917463 BGQ917434:BGQ917463 BQM917434:BQM917463 CAI917434:CAI917463 CKE917434:CKE917463 CUA917434:CUA917463 DDW917434:DDW917463 DNS917434:DNS917463 DXO917434:DXO917463 EHK917434:EHK917463 ERG917434:ERG917463 FBC917434:FBC917463 FKY917434:FKY917463 FUU917434:FUU917463 GEQ917434:GEQ917463 GOM917434:GOM917463 GYI917434:GYI917463 HIE917434:HIE917463 HSA917434:HSA917463 IBW917434:IBW917463 ILS917434:ILS917463 IVO917434:IVO917463 JFK917434:JFK917463 JPG917434:JPG917463 JZC917434:JZC917463 KIY917434:KIY917463 KSU917434:KSU917463 LCQ917434:LCQ917463 LMM917434:LMM917463 LWI917434:LWI917463 MGE917434:MGE917463 MQA917434:MQA917463 MZW917434:MZW917463 NJS917434:NJS917463 NTO917434:NTO917463 ODK917434:ODK917463 ONG917434:ONG917463 OXC917434:OXC917463 PGY917434:PGY917463 PQU917434:PQU917463 QAQ917434:QAQ917463 QKM917434:QKM917463 QUI917434:QUI917463 REE917434:REE917463 ROA917434:ROA917463 RXW917434:RXW917463 SHS917434:SHS917463 SRO917434:SRO917463 TBK917434:TBK917463 TLG917434:TLG917463 TVC917434:TVC917463 UEY917434:UEY917463 UOU917434:UOU917463 UYQ917434:UYQ917463 VIM917434:VIM917463 VSI917434:VSI917463 WCE917434:WCE917463 WMA917434:WMA917463 WVW917434:WVW917463 KIY983069:KIY983098 JK982970:JK982999 TG982970:TG982999 ADC982970:ADC982999 AMY982970:AMY982999 AWU982970:AWU982999 BGQ982970:BGQ982999 BQM982970:BQM982999 CAI982970:CAI982999 CKE982970:CKE982999 CUA982970:CUA982999 DDW982970:DDW982999 DNS982970:DNS982999 DXO982970:DXO982999 EHK982970:EHK982999 ERG982970:ERG982999 FBC982970:FBC982999 FKY982970:FKY982999 FUU982970:FUU982999 GEQ982970:GEQ982999 GOM982970:GOM982999 GYI982970:GYI982999 HIE982970:HIE982999 HSA982970:HSA982999 IBW982970:IBW982999 ILS982970:ILS982999 IVO982970:IVO982999 JFK982970:JFK982999 JPG982970:JPG982999 JZC982970:JZC982999 KIY982970:KIY982999 KSU982970:KSU982999 LCQ982970:LCQ982999 LMM982970:LMM982999 LWI982970:LWI982999 MGE982970:MGE982999 MQA982970:MQA982999 MZW982970:MZW982999 NJS982970:NJS982999 NTO982970:NTO982999 ODK982970:ODK982999 ONG982970:ONG982999 OXC982970:OXC982999 PGY982970:PGY982999 PQU982970:PQU982999 QAQ982970:QAQ982999 QKM982970:QKM982999 QUI982970:QUI982999 REE982970:REE982999 ROA982970:ROA982999 RXW982970:RXW982999 SHS982970:SHS982999 SRO982970:SRO982999 TBK982970:TBK982999 TLG982970:TLG982999 TVC982970:TVC982999 UEY982970:UEY982999 UOU982970:UOU982999 UYQ982970:UYQ982999 VIM982970:VIM982999 VSI982970:VSI982999 WCE982970:WCE982999 WMA982970:WMA982999 WVW982970:WVW982999 KSU983069:KSU983098 LCQ983069:LCQ983098 JK65499:JK65528 TG65499:TG65528 ADC65499:ADC65528 AMY65499:AMY65528 AWU65499:AWU65528 BGQ65499:BGQ65528 BQM65499:BQM65528 CAI65499:CAI65528 CKE65499:CKE65528 CUA65499:CUA65528 DDW65499:DDW65528 DNS65499:DNS65528 DXO65499:DXO65528 EHK65499:EHK65528 ERG65499:ERG65528 FBC65499:FBC65528 FKY65499:FKY65528 FUU65499:FUU65528 GEQ65499:GEQ65528 GOM65499:GOM65528 GYI65499:GYI65528 HIE65499:HIE65528 HSA65499:HSA65528 IBW65499:IBW65528 ILS65499:ILS65528 IVO65499:IVO65528 JFK65499:JFK65528 JPG65499:JPG65528 JZC65499:JZC65528 KIY65499:KIY65528 KSU65499:KSU65528 LCQ65499:LCQ65528 LMM65499:LMM65528 LWI65499:LWI65528 MGE65499:MGE65528 MQA65499:MQA65528 MZW65499:MZW65528 NJS65499:NJS65528 NTO65499:NTO65528 ODK65499:ODK65528 ONG65499:ONG65528 OXC65499:OXC65528 PGY65499:PGY65528 PQU65499:PQU65528 QAQ65499:QAQ65528 QKM65499:QKM65528 QUI65499:QUI65528 REE65499:REE65528 ROA65499:ROA65528 RXW65499:RXW65528 SHS65499:SHS65528 SRO65499:SRO65528 TBK65499:TBK65528 TLG65499:TLG65528 TVC65499:TVC65528 UEY65499:UEY65528 UOU65499:UOU65528 UYQ65499:UYQ65528 VIM65499:VIM65528 VSI65499:VSI65528 WCE65499:WCE65528 WMA65499:WMA65528 WVW65499:WVW65528 LMM983069:LMM983098 JK131035:JK131064 TG131035:TG131064 ADC131035:ADC131064 AMY131035:AMY131064 AWU131035:AWU131064 BGQ131035:BGQ131064 BQM131035:BQM131064 CAI131035:CAI131064 CKE131035:CKE131064 CUA131035:CUA131064 DDW131035:DDW131064 DNS131035:DNS131064 DXO131035:DXO131064 EHK131035:EHK131064 ERG131035:ERG131064 FBC131035:FBC131064 FKY131035:FKY131064 FUU131035:FUU131064 GEQ131035:GEQ131064 GOM131035:GOM131064 GYI131035:GYI131064 HIE131035:HIE131064 HSA131035:HSA131064 IBW131035:IBW131064 ILS131035:ILS131064 IVO131035:IVO131064 JFK131035:JFK131064 JPG131035:JPG131064 JZC131035:JZC131064 KIY131035:KIY131064 KSU131035:KSU131064 LCQ131035:LCQ131064 LMM131035:LMM131064 LWI131035:LWI131064 MGE131035:MGE131064 MQA131035:MQA131064 MZW131035:MZW131064 NJS131035:NJS131064 NTO131035:NTO131064 ODK131035:ODK131064 ONG131035:ONG131064 OXC131035:OXC131064 PGY131035:PGY131064 PQU131035:PQU131064 QAQ131035:QAQ131064 QKM131035:QKM131064 QUI131035:QUI131064 REE131035:REE131064 ROA131035:ROA131064 RXW131035:RXW131064 SHS131035:SHS131064 SRO131035:SRO131064 TBK131035:TBK131064 TLG131035:TLG131064 TVC131035:TVC131064 UEY131035:UEY131064 UOU131035:UOU131064 UYQ131035:UYQ131064 VIM131035:VIM131064 VSI131035:VSI131064 WCE131035:WCE131064 WMA131035:WMA131064 WVW131035:WVW131064 LWI983069:LWI983098 JK196571:JK196600 TG196571:TG196600 ADC196571:ADC196600 AMY196571:AMY196600 AWU196571:AWU196600 BGQ196571:BGQ196600 BQM196571:BQM196600 CAI196571:CAI196600 CKE196571:CKE196600 CUA196571:CUA196600 DDW196571:DDW196600 DNS196571:DNS196600 DXO196571:DXO196600 EHK196571:EHK196600 ERG196571:ERG196600 FBC196571:FBC196600 FKY196571:FKY196600 FUU196571:FUU196600 GEQ196571:GEQ196600 GOM196571:GOM196600 GYI196571:GYI196600 HIE196571:HIE196600 HSA196571:HSA196600 IBW196571:IBW196600 ILS196571:ILS196600 IVO196571:IVO196600 JFK196571:JFK196600 JPG196571:JPG196600 JZC196571:JZC196600 KIY196571:KIY196600 KSU196571:KSU196600 LCQ196571:LCQ196600 LMM196571:LMM196600 LWI196571:LWI196600 MGE196571:MGE196600 MQA196571:MQA196600 MZW196571:MZW196600 NJS196571:NJS196600 NTO196571:NTO196600 ODK196571:ODK196600 ONG196571:ONG196600 OXC196571:OXC196600 PGY196571:PGY196600 PQU196571:PQU196600 QAQ196571:QAQ196600 QKM196571:QKM196600 QUI196571:QUI196600 REE196571:REE196600 ROA196571:ROA196600 RXW196571:RXW196600 SHS196571:SHS196600 SRO196571:SRO196600 TBK196571:TBK196600 TLG196571:TLG196600 TVC196571:TVC196600 UEY196571:UEY196600 UOU196571:UOU196600 UYQ196571:UYQ196600 VIM196571:VIM196600 VSI196571:VSI196600 WCE196571:WCE196600 WMA196571:WMA196600 WVW196571:WVW196600 MGE983069:MGE983098 JK262107:JK262136 TG262107:TG262136 ADC262107:ADC262136 AMY262107:AMY262136 AWU262107:AWU262136 BGQ262107:BGQ262136 BQM262107:BQM262136 CAI262107:CAI262136 CKE262107:CKE262136 CUA262107:CUA262136 DDW262107:DDW262136 DNS262107:DNS262136 DXO262107:DXO262136 EHK262107:EHK262136 ERG262107:ERG262136 FBC262107:FBC262136 FKY262107:FKY262136 FUU262107:FUU262136 GEQ262107:GEQ262136 GOM262107:GOM262136 GYI262107:GYI262136 HIE262107:HIE262136 HSA262107:HSA262136 IBW262107:IBW262136 ILS262107:ILS262136 IVO262107:IVO262136 JFK262107:JFK262136 JPG262107:JPG262136 JZC262107:JZC262136 KIY262107:KIY262136 KSU262107:KSU262136 LCQ262107:LCQ262136 LMM262107:LMM262136 LWI262107:LWI262136 MGE262107:MGE262136 MQA262107:MQA262136 MZW262107:MZW262136 NJS262107:NJS262136 NTO262107:NTO262136 ODK262107:ODK262136 ONG262107:ONG262136 OXC262107:OXC262136 PGY262107:PGY262136 PQU262107:PQU262136 QAQ262107:QAQ262136 QKM262107:QKM262136 QUI262107:QUI262136 REE262107:REE262136 ROA262107:ROA262136 RXW262107:RXW262136 SHS262107:SHS262136 SRO262107:SRO262136 TBK262107:TBK262136 TLG262107:TLG262136 TVC262107:TVC262136 UEY262107:UEY262136 UOU262107:UOU262136 UYQ262107:UYQ262136 VIM262107:VIM262136 VSI262107:VSI262136 WCE262107:WCE262136 WMA262107:WMA262136 WVW262107:WVW262136 MQA983069:MQA983098 JK327643:JK327672 TG327643:TG327672 ADC327643:ADC327672 AMY327643:AMY327672 AWU327643:AWU327672 BGQ327643:BGQ327672 BQM327643:BQM327672 CAI327643:CAI327672 CKE327643:CKE327672 CUA327643:CUA327672 DDW327643:DDW327672 DNS327643:DNS327672 DXO327643:DXO327672 EHK327643:EHK327672 ERG327643:ERG327672 FBC327643:FBC327672 FKY327643:FKY327672 FUU327643:FUU327672 GEQ327643:GEQ327672 GOM327643:GOM327672 GYI327643:GYI327672 HIE327643:HIE327672 HSA327643:HSA327672 IBW327643:IBW327672 ILS327643:ILS327672 IVO327643:IVO327672 JFK327643:JFK327672 JPG327643:JPG327672 JZC327643:JZC327672 KIY327643:KIY327672 KSU327643:KSU327672 LCQ327643:LCQ327672 LMM327643:LMM327672 LWI327643:LWI327672 MGE327643:MGE327672 MQA327643:MQA327672 MZW327643:MZW327672 NJS327643:NJS327672 NTO327643:NTO327672 ODK327643:ODK327672 ONG327643:ONG327672 OXC327643:OXC327672 PGY327643:PGY327672 PQU327643:PQU327672 QAQ327643:QAQ327672 QKM327643:QKM327672 QUI327643:QUI327672 REE327643:REE327672 ROA327643:ROA327672 RXW327643:RXW327672 SHS327643:SHS327672 SRO327643:SRO327672 TBK327643:TBK327672 TLG327643:TLG327672 TVC327643:TVC327672 UEY327643:UEY327672 UOU327643:UOU327672 UYQ327643:UYQ327672 VIM327643:VIM327672 VSI327643:VSI327672 WCE327643:WCE327672 WMA327643:WMA327672 WVW327643:WVW327672 MZW983069:MZW983098 JK393179:JK393208 TG393179:TG393208 ADC393179:ADC393208 AMY393179:AMY393208 AWU393179:AWU393208 BGQ393179:BGQ393208 BQM393179:BQM393208 CAI393179:CAI393208 CKE393179:CKE393208 CUA393179:CUA393208 DDW393179:DDW393208 DNS393179:DNS393208 DXO393179:DXO393208 EHK393179:EHK393208 ERG393179:ERG393208 FBC393179:FBC393208 FKY393179:FKY393208 FUU393179:FUU393208 GEQ393179:GEQ393208 GOM393179:GOM393208 GYI393179:GYI393208 HIE393179:HIE393208 HSA393179:HSA393208 IBW393179:IBW393208 ILS393179:ILS393208 IVO393179:IVO393208 JFK393179:JFK393208 JPG393179:JPG393208 JZC393179:JZC393208 KIY393179:KIY393208 KSU393179:KSU393208 LCQ393179:LCQ393208 LMM393179:LMM393208 LWI393179:LWI393208 MGE393179:MGE393208 MQA393179:MQA393208 MZW393179:MZW393208 NJS393179:NJS393208 NTO393179:NTO393208 ODK393179:ODK393208 ONG393179:ONG393208 OXC393179:OXC393208 PGY393179:PGY393208 PQU393179:PQU393208 QAQ393179:QAQ393208 QKM393179:QKM393208 QUI393179:QUI393208 REE393179:REE393208 ROA393179:ROA393208 RXW393179:RXW393208 SHS393179:SHS393208 SRO393179:SRO393208 TBK393179:TBK393208 TLG393179:TLG393208 TVC393179:TVC393208 UEY393179:UEY393208 UOU393179:UOU393208 UYQ393179:UYQ393208 VIM393179:VIM393208 VSI393179:VSI393208 WCE393179:WCE393208 WMA393179:WMA393208 WVW393179:WVW393208 NJS983069:NJS983098 JK458715:JK458744 TG458715:TG458744 ADC458715:ADC458744 AMY458715:AMY458744 AWU458715:AWU458744 BGQ458715:BGQ458744 BQM458715:BQM458744 CAI458715:CAI458744 CKE458715:CKE458744 CUA458715:CUA458744 DDW458715:DDW458744 DNS458715:DNS458744 DXO458715:DXO458744 EHK458715:EHK458744 ERG458715:ERG458744 FBC458715:FBC458744 FKY458715:FKY458744 FUU458715:FUU458744 GEQ458715:GEQ458744 GOM458715:GOM458744 GYI458715:GYI458744 HIE458715:HIE458744 HSA458715:HSA458744 IBW458715:IBW458744 ILS458715:ILS458744 IVO458715:IVO458744 JFK458715:JFK458744 JPG458715:JPG458744 JZC458715:JZC458744 KIY458715:KIY458744 KSU458715:KSU458744 LCQ458715:LCQ458744 LMM458715:LMM458744 LWI458715:LWI458744 MGE458715:MGE458744 MQA458715:MQA458744 MZW458715:MZW458744 NJS458715:NJS458744 NTO458715:NTO458744 ODK458715:ODK458744 ONG458715:ONG458744 OXC458715:OXC458744 PGY458715:PGY458744 PQU458715:PQU458744 QAQ458715:QAQ458744 QKM458715:QKM458744 QUI458715:QUI458744 REE458715:REE458744 ROA458715:ROA458744 RXW458715:RXW458744 SHS458715:SHS458744 SRO458715:SRO458744 TBK458715:TBK458744 TLG458715:TLG458744 TVC458715:TVC458744 UEY458715:UEY458744 UOU458715:UOU458744 UYQ458715:UYQ458744 VIM458715:VIM458744 VSI458715:VSI458744 WCE458715:WCE458744 WMA458715:WMA458744 WVW458715:WVW458744 NTO983069:NTO983098 JK524251:JK524280 TG524251:TG524280 ADC524251:ADC524280 AMY524251:AMY524280 AWU524251:AWU524280 BGQ524251:BGQ524280 BQM524251:BQM524280 CAI524251:CAI524280 CKE524251:CKE524280 CUA524251:CUA524280 DDW524251:DDW524280 DNS524251:DNS524280 DXO524251:DXO524280 EHK524251:EHK524280 ERG524251:ERG524280 FBC524251:FBC524280 FKY524251:FKY524280 FUU524251:FUU524280 GEQ524251:GEQ524280 GOM524251:GOM524280 GYI524251:GYI524280 HIE524251:HIE524280 HSA524251:HSA524280 IBW524251:IBW524280 ILS524251:ILS524280 IVO524251:IVO524280 JFK524251:JFK524280 JPG524251:JPG524280 JZC524251:JZC524280 KIY524251:KIY524280 KSU524251:KSU524280 LCQ524251:LCQ524280 LMM524251:LMM524280 LWI524251:LWI524280 MGE524251:MGE524280 MQA524251:MQA524280 MZW524251:MZW524280 NJS524251:NJS524280 NTO524251:NTO524280 ODK524251:ODK524280 ONG524251:ONG524280 OXC524251:OXC524280 PGY524251:PGY524280 PQU524251:PQU524280 QAQ524251:QAQ524280 QKM524251:QKM524280 QUI524251:QUI524280 REE524251:REE524280 ROA524251:ROA524280 RXW524251:RXW524280 SHS524251:SHS524280 SRO524251:SRO524280 TBK524251:TBK524280 TLG524251:TLG524280 TVC524251:TVC524280 UEY524251:UEY524280 UOU524251:UOU524280 UYQ524251:UYQ524280 VIM524251:VIM524280 VSI524251:VSI524280 WCE524251:WCE524280 WMA524251:WMA524280 WVW524251:WVW524280 ODK983069:ODK983098 JK589787:JK589816 TG589787:TG589816 ADC589787:ADC589816 AMY589787:AMY589816 AWU589787:AWU589816 BGQ589787:BGQ589816 BQM589787:BQM589816 CAI589787:CAI589816 CKE589787:CKE589816 CUA589787:CUA589816 DDW589787:DDW589816 DNS589787:DNS589816 DXO589787:DXO589816 EHK589787:EHK589816 ERG589787:ERG589816 FBC589787:FBC589816 FKY589787:FKY589816 FUU589787:FUU589816 GEQ589787:GEQ589816 GOM589787:GOM589816 GYI589787:GYI589816 HIE589787:HIE589816 HSA589787:HSA589816 IBW589787:IBW589816 ILS589787:ILS589816 IVO589787:IVO589816 JFK589787:JFK589816 JPG589787:JPG589816 JZC589787:JZC589816 KIY589787:KIY589816 KSU589787:KSU589816 LCQ589787:LCQ589816 LMM589787:LMM589816 LWI589787:LWI589816 MGE589787:MGE589816 MQA589787:MQA589816 MZW589787:MZW589816 NJS589787:NJS589816 NTO589787:NTO589816 ODK589787:ODK589816 ONG589787:ONG589816 OXC589787:OXC589816 PGY589787:PGY589816 PQU589787:PQU589816 QAQ589787:QAQ589816 QKM589787:QKM589816 QUI589787:QUI589816 REE589787:REE589816 ROA589787:ROA589816 RXW589787:RXW589816 SHS589787:SHS589816 SRO589787:SRO589816 TBK589787:TBK589816 TLG589787:TLG589816 TVC589787:TVC589816 UEY589787:UEY589816 UOU589787:UOU589816 UYQ589787:UYQ589816 VIM589787:VIM589816 VSI589787:VSI589816 WCE589787:WCE589816 WMA589787:WMA589816 WVW589787:WVW589816 ONG983069:ONG983098 JK655323:JK655352 TG655323:TG655352 ADC655323:ADC655352 AMY655323:AMY655352 AWU655323:AWU655352 BGQ655323:BGQ655352 BQM655323:BQM655352 CAI655323:CAI655352 CKE655323:CKE655352 CUA655323:CUA655352 DDW655323:DDW655352 DNS655323:DNS655352 DXO655323:DXO655352 EHK655323:EHK655352 ERG655323:ERG655352 FBC655323:FBC655352 FKY655323:FKY655352 FUU655323:FUU655352 GEQ655323:GEQ655352 GOM655323:GOM655352 GYI655323:GYI655352 HIE655323:HIE655352 HSA655323:HSA655352 IBW655323:IBW655352 ILS655323:ILS655352 IVO655323:IVO655352 JFK655323:JFK655352 JPG655323:JPG655352 JZC655323:JZC655352 KIY655323:KIY655352 KSU655323:KSU655352 LCQ655323:LCQ655352 LMM655323:LMM655352 LWI655323:LWI655352 MGE655323:MGE655352 MQA655323:MQA655352 MZW655323:MZW655352 NJS655323:NJS655352 NTO655323:NTO655352 ODK655323:ODK655352 ONG655323:ONG655352 OXC655323:OXC655352 PGY655323:PGY655352 PQU655323:PQU655352 QAQ655323:QAQ655352 QKM655323:QKM655352 QUI655323:QUI655352 REE655323:REE655352 ROA655323:ROA655352 RXW655323:RXW655352 SHS655323:SHS655352 SRO655323:SRO655352 TBK655323:TBK655352 TLG655323:TLG655352 TVC655323:TVC655352 UEY655323:UEY655352 UOU655323:UOU655352 UYQ655323:UYQ655352 VIM655323:VIM655352 VSI655323:VSI655352 WCE655323:WCE655352 WMA655323:WMA655352 WVW655323:WVW655352 OXC983069:OXC983098 JK720859:JK720888 TG720859:TG720888 ADC720859:ADC720888 AMY720859:AMY720888 AWU720859:AWU720888 BGQ720859:BGQ720888 BQM720859:BQM720888 CAI720859:CAI720888 CKE720859:CKE720888 CUA720859:CUA720888 DDW720859:DDW720888 DNS720859:DNS720888 DXO720859:DXO720888 EHK720859:EHK720888 ERG720859:ERG720888 FBC720859:FBC720888 FKY720859:FKY720888 FUU720859:FUU720888 GEQ720859:GEQ720888 GOM720859:GOM720888 GYI720859:GYI720888 HIE720859:HIE720888 HSA720859:HSA720888 IBW720859:IBW720888 ILS720859:ILS720888 IVO720859:IVO720888 JFK720859:JFK720888 JPG720859:JPG720888 JZC720859:JZC720888 KIY720859:KIY720888 KSU720859:KSU720888 LCQ720859:LCQ720888 LMM720859:LMM720888 LWI720859:LWI720888 MGE720859:MGE720888 MQA720859:MQA720888 MZW720859:MZW720888 NJS720859:NJS720888 NTO720859:NTO720888 ODK720859:ODK720888 ONG720859:ONG720888 OXC720859:OXC720888 PGY720859:PGY720888 PQU720859:PQU720888 QAQ720859:QAQ720888 QKM720859:QKM720888 QUI720859:QUI720888 REE720859:REE720888 ROA720859:ROA720888 RXW720859:RXW720888 SHS720859:SHS720888 SRO720859:SRO720888 TBK720859:TBK720888 TLG720859:TLG720888 TVC720859:TVC720888 UEY720859:UEY720888 UOU720859:UOU720888 UYQ720859:UYQ720888 VIM720859:VIM720888 VSI720859:VSI720888 WCE720859:WCE720888 WMA720859:WMA720888 WVW720859:WVW720888 PGY983069:PGY983098 JK786395:JK786424 TG786395:TG786424 ADC786395:ADC786424 AMY786395:AMY786424 AWU786395:AWU786424 BGQ786395:BGQ786424 BQM786395:BQM786424 CAI786395:CAI786424 CKE786395:CKE786424 CUA786395:CUA786424 DDW786395:DDW786424 DNS786395:DNS786424 DXO786395:DXO786424 EHK786395:EHK786424 ERG786395:ERG786424 FBC786395:FBC786424 FKY786395:FKY786424 FUU786395:FUU786424 GEQ786395:GEQ786424 GOM786395:GOM786424 GYI786395:GYI786424 HIE786395:HIE786424 HSA786395:HSA786424 IBW786395:IBW786424 ILS786395:ILS786424 IVO786395:IVO786424 JFK786395:JFK786424 JPG786395:JPG786424 JZC786395:JZC786424 KIY786395:KIY786424 KSU786395:KSU786424 LCQ786395:LCQ786424 LMM786395:LMM786424 LWI786395:LWI786424 MGE786395:MGE786424 MQA786395:MQA786424 MZW786395:MZW786424 NJS786395:NJS786424 NTO786395:NTO786424 ODK786395:ODK786424 ONG786395:ONG786424 OXC786395:OXC786424 PGY786395:PGY786424 PQU786395:PQU786424 QAQ786395:QAQ786424 QKM786395:QKM786424 QUI786395:QUI786424 REE786395:REE786424 ROA786395:ROA786424 RXW786395:RXW786424 SHS786395:SHS786424 SRO786395:SRO786424 TBK786395:TBK786424 TLG786395:TLG786424 TVC786395:TVC786424 UEY786395:UEY786424 UOU786395:UOU786424 UYQ786395:UYQ786424 VIM786395:VIM786424 VSI786395:VSI786424 WCE786395:WCE786424 WMA786395:WMA786424 WVW786395:WVW786424 PQU983069:PQU983098 JK851931:JK851960 TG851931:TG851960 ADC851931:ADC851960 AMY851931:AMY851960 AWU851931:AWU851960 BGQ851931:BGQ851960 BQM851931:BQM851960 CAI851931:CAI851960 CKE851931:CKE851960 CUA851931:CUA851960 DDW851931:DDW851960 DNS851931:DNS851960 DXO851931:DXO851960 EHK851931:EHK851960 ERG851931:ERG851960 FBC851931:FBC851960 FKY851931:FKY851960 FUU851931:FUU851960 GEQ851931:GEQ851960 GOM851931:GOM851960 GYI851931:GYI851960 HIE851931:HIE851960 HSA851931:HSA851960 IBW851931:IBW851960 ILS851931:ILS851960 IVO851931:IVO851960 JFK851931:JFK851960 JPG851931:JPG851960 JZC851931:JZC851960 KIY851931:KIY851960 KSU851931:KSU851960 LCQ851931:LCQ851960 LMM851931:LMM851960 LWI851931:LWI851960 MGE851931:MGE851960 MQA851931:MQA851960 MZW851931:MZW851960 NJS851931:NJS851960 NTO851931:NTO851960 ODK851931:ODK851960 ONG851931:ONG851960 OXC851931:OXC851960 PGY851931:PGY851960 PQU851931:PQU851960 QAQ851931:QAQ851960 QKM851931:QKM851960 QUI851931:QUI851960 REE851931:REE851960 ROA851931:ROA851960 RXW851931:RXW851960 SHS851931:SHS851960 SRO851931:SRO851960 TBK851931:TBK851960 TLG851931:TLG851960 TVC851931:TVC851960 UEY851931:UEY851960 UOU851931:UOU851960 UYQ851931:UYQ851960 VIM851931:VIM851960 VSI851931:VSI851960 WCE851931:WCE851960 WMA851931:WMA851960 WVW851931:WVW851960 QAQ983069:QAQ983098 JK917467:JK917496 TG917467:TG917496 ADC917467:ADC917496 AMY917467:AMY917496 AWU917467:AWU917496 BGQ917467:BGQ917496 BQM917467:BQM917496 CAI917467:CAI917496 CKE917467:CKE917496 CUA917467:CUA917496 DDW917467:DDW917496 DNS917467:DNS917496 DXO917467:DXO917496 EHK917467:EHK917496 ERG917467:ERG917496 FBC917467:FBC917496 FKY917467:FKY917496 FUU917467:FUU917496 GEQ917467:GEQ917496 GOM917467:GOM917496 GYI917467:GYI917496 HIE917467:HIE917496 HSA917467:HSA917496 IBW917467:IBW917496 ILS917467:ILS917496 IVO917467:IVO917496 JFK917467:JFK917496 JPG917467:JPG917496 JZC917467:JZC917496 KIY917467:KIY917496 KSU917467:KSU917496 LCQ917467:LCQ917496 LMM917467:LMM917496 LWI917467:LWI917496 MGE917467:MGE917496 MQA917467:MQA917496 MZW917467:MZW917496 NJS917467:NJS917496 NTO917467:NTO917496 ODK917467:ODK917496 ONG917467:ONG917496 OXC917467:OXC917496 PGY917467:PGY917496 PQU917467:PQU917496 QAQ917467:QAQ917496 QKM917467:QKM917496 QUI917467:QUI917496 REE917467:REE917496 ROA917467:ROA917496 RXW917467:RXW917496 SHS917467:SHS917496 SRO917467:SRO917496 TBK917467:TBK917496 TLG917467:TLG917496 TVC917467:TVC917496 UEY917467:UEY917496 UOU917467:UOU917496 UYQ917467:UYQ917496 VIM917467:VIM917496 VSI917467:VSI917496 WCE917467:WCE917496 WMA917467:WMA917496 WVW917467:WVW917496 QKM983069:QKM983098 JK983003:JK983032 TG983003:TG983032 ADC983003:ADC983032 AMY983003:AMY983032 AWU983003:AWU983032 BGQ983003:BGQ983032 BQM983003:BQM983032 CAI983003:CAI983032 CKE983003:CKE983032 CUA983003:CUA983032 DDW983003:DDW983032 DNS983003:DNS983032 DXO983003:DXO983032 EHK983003:EHK983032 ERG983003:ERG983032 FBC983003:FBC983032 FKY983003:FKY983032 FUU983003:FUU983032 GEQ983003:GEQ983032 GOM983003:GOM983032 GYI983003:GYI983032 HIE983003:HIE983032 HSA983003:HSA983032 IBW983003:IBW983032 ILS983003:ILS983032 IVO983003:IVO983032 JFK983003:JFK983032 JPG983003:JPG983032 JZC983003:JZC983032 KIY983003:KIY983032 KSU983003:KSU983032 LCQ983003:LCQ983032 LMM983003:LMM983032 LWI983003:LWI983032 MGE983003:MGE983032 MQA983003:MQA983032 MZW983003:MZW983032 NJS983003:NJS983032 NTO983003:NTO983032 ODK983003:ODK983032 ONG983003:ONG983032 OXC983003:OXC983032 PGY983003:PGY983032 PQU983003:PQU983032 QAQ983003:QAQ983032 QKM983003:QKM983032 QUI983003:QUI983032 REE983003:REE983032 ROA983003:ROA983032 RXW983003:RXW983032 SHS983003:SHS983032 SRO983003:SRO983032 TBK983003:TBK983032 TLG983003:TLG983032 TVC983003:TVC983032 UEY983003:UEY983032 UOU983003:UOU983032 UYQ983003:UYQ983032 VIM983003:VIM983032 VSI983003:VSI983032 WCE983003:WCE983032 WMA983003:WMA983032 WVW983003:WVW983032 QUI983069:QUI983098 REE983069:REE983098 JK65565:JK65594 TG65565:TG65594 ADC65565:ADC65594 AMY65565:AMY65594 AWU65565:AWU65594 BGQ65565:BGQ65594 BQM65565:BQM65594 CAI65565:CAI65594 CKE65565:CKE65594 CUA65565:CUA65594 DDW65565:DDW65594 DNS65565:DNS65594 DXO65565:DXO65594 EHK65565:EHK65594 ERG65565:ERG65594 FBC65565:FBC65594 FKY65565:FKY65594 FUU65565:FUU65594 GEQ65565:GEQ65594 GOM65565:GOM65594 GYI65565:GYI65594 HIE65565:HIE65594 HSA65565:HSA65594 IBW65565:IBW65594 ILS65565:ILS65594 IVO65565:IVO65594 JFK65565:JFK65594 JPG65565:JPG65594 JZC65565:JZC65594 KIY65565:KIY65594 KSU65565:KSU65594 LCQ65565:LCQ65594 LMM65565:LMM65594 LWI65565:LWI65594 MGE65565:MGE65594 MQA65565:MQA65594 MZW65565:MZW65594 NJS65565:NJS65594 NTO65565:NTO65594 ODK65565:ODK65594 ONG65565:ONG65594 OXC65565:OXC65594 PGY65565:PGY65594 PQU65565:PQU65594 QAQ65565:QAQ65594 QKM65565:QKM65594 QUI65565:QUI65594 REE65565:REE65594 ROA65565:ROA65594 RXW65565:RXW65594 SHS65565:SHS65594 SRO65565:SRO65594 TBK65565:TBK65594 TLG65565:TLG65594 TVC65565:TVC65594 UEY65565:UEY65594 UOU65565:UOU65594 UYQ65565:UYQ65594 VIM65565:VIM65594 VSI65565:VSI65594 WCE65565:WCE65594 WMA65565:WMA65594 WVW65565:WVW65594 ROA983069:ROA983098 JK131101:JK131130 TG131101:TG131130 ADC131101:ADC131130 AMY131101:AMY131130 AWU131101:AWU131130 BGQ131101:BGQ131130 BQM131101:BQM131130 CAI131101:CAI131130 CKE131101:CKE131130 CUA131101:CUA131130 DDW131101:DDW131130 DNS131101:DNS131130 DXO131101:DXO131130 EHK131101:EHK131130 ERG131101:ERG131130 FBC131101:FBC131130 FKY131101:FKY131130 FUU131101:FUU131130 GEQ131101:GEQ131130 GOM131101:GOM131130 GYI131101:GYI131130 HIE131101:HIE131130 HSA131101:HSA131130 IBW131101:IBW131130 ILS131101:ILS131130 IVO131101:IVO131130 JFK131101:JFK131130 JPG131101:JPG131130 JZC131101:JZC131130 KIY131101:KIY131130 KSU131101:KSU131130 LCQ131101:LCQ131130 LMM131101:LMM131130 LWI131101:LWI131130 MGE131101:MGE131130 MQA131101:MQA131130 MZW131101:MZW131130 NJS131101:NJS131130 NTO131101:NTO131130 ODK131101:ODK131130 ONG131101:ONG131130 OXC131101:OXC131130 PGY131101:PGY131130 PQU131101:PQU131130 QAQ131101:QAQ131130 QKM131101:QKM131130 QUI131101:QUI131130 REE131101:REE131130 ROA131101:ROA131130 RXW131101:RXW131130 SHS131101:SHS131130 SRO131101:SRO131130 TBK131101:TBK131130 TLG131101:TLG131130 TVC131101:TVC131130 UEY131101:UEY131130 UOU131101:UOU131130 UYQ131101:UYQ131130 VIM131101:VIM131130 VSI131101:VSI131130 WCE131101:WCE131130 WMA131101:WMA131130 WVW131101:WVW131130 RXW983069:RXW983098 JK196637:JK196666 TG196637:TG196666 ADC196637:ADC196666 AMY196637:AMY196666 AWU196637:AWU196666 BGQ196637:BGQ196666 BQM196637:BQM196666 CAI196637:CAI196666 CKE196637:CKE196666 CUA196637:CUA196666 DDW196637:DDW196666 DNS196637:DNS196666 DXO196637:DXO196666 EHK196637:EHK196666 ERG196637:ERG196666 FBC196637:FBC196666 FKY196637:FKY196666 FUU196637:FUU196666 GEQ196637:GEQ196666 GOM196637:GOM196666 GYI196637:GYI196666 HIE196637:HIE196666 HSA196637:HSA196666 IBW196637:IBW196666 ILS196637:ILS196666 IVO196637:IVO196666 JFK196637:JFK196666 JPG196637:JPG196666 JZC196637:JZC196666 KIY196637:KIY196666 KSU196637:KSU196666 LCQ196637:LCQ196666 LMM196637:LMM196666 LWI196637:LWI196666 MGE196637:MGE196666 MQA196637:MQA196666 MZW196637:MZW196666 NJS196637:NJS196666 NTO196637:NTO196666 ODK196637:ODK196666 ONG196637:ONG196666 OXC196637:OXC196666 PGY196637:PGY196666 PQU196637:PQU196666 QAQ196637:QAQ196666 QKM196637:QKM196666 QUI196637:QUI196666 REE196637:REE196666 ROA196637:ROA196666 RXW196637:RXW196666 SHS196637:SHS196666 SRO196637:SRO196666 TBK196637:TBK196666 TLG196637:TLG196666 TVC196637:TVC196666 UEY196637:UEY196666 UOU196637:UOU196666 UYQ196637:UYQ196666 VIM196637:VIM196666 VSI196637:VSI196666 WCE196637:WCE196666 WMA196637:WMA196666 WVW196637:WVW196666 SHS983069:SHS983098 JK262173:JK262202 TG262173:TG262202 ADC262173:ADC262202 AMY262173:AMY262202 AWU262173:AWU262202 BGQ262173:BGQ262202 BQM262173:BQM262202 CAI262173:CAI262202 CKE262173:CKE262202 CUA262173:CUA262202 DDW262173:DDW262202 DNS262173:DNS262202 DXO262173:DXO262202 EHK262173:EHK262202 ERG262173:ERG262202 FBC262173:FBC262202 FKY262173:FKY262202 FUU262173:FUU262202 GEQ262173:GEQ262202 GOM262173:GOM262202 GYI262173:GYI262202 HIE262173:HIE262202 HSA262173:HSA262202 IBW262173:IBW262202 ILS262173:ILS262202 IVO262173:IVO262202 JFK262173:JFK262202 JPG262173:JPG262202 JZC262173:JZC262202 KIY262173:KIY262202 KSU262173:KSU262202 LCQ262173:LCQ262202 LMM262173:LMM262202 LWI262173:LWI262202 MGE262173:MGE262202 MQA262173:MQA262202 MZW262173:MZW262202 NJS262173:NJS262202 NTO262173:NTO262202 ODK262173:ODK262202 ONG262173:ONG262202 OXC262173:OXC262202 PGY262173:PGY262202 PQU262173:PQU262202 QAQ262173:QAQ262202 QKM262173:QKM262202 QUI262173:QUI262202 REE262173:REE262202 ROA262173:ROA262202 RXW262173:RXW262202 SHS262173:SHS262202 SRO262173:SRO262202 TBK262173:TBK262202 TLG262173:TLG262202 TVC262173:TVC262202 UEY262173:UEY262202 UOU262173:UOU262202 UYQ262173:UYQ262202 VIM262173:VIM262202 VSI262173:VSI262202 WCE262173:WCE262202 WMA262173:WMA262202 WVW262173:WVW262202 SRO983069:SRO983098 JK327709:JK327738 TG327709:TG327738 ADC327709:ADC327738 AMY327709:AMY327738 AWU327709:AWU327738 BGQ327709:BGQ327738 BQM327709:BQM327738 CAI327709:CAI327738 CKE327709:CKE327738 CUA327709:CUA327738 DDW327709:DDW327738 DNS327709:DNS327738 DXO327709:DXO327738 EHK327709:EHK327738 ERG327709:ERG327738 FBC327709:FBC327738 FKY327709:FKY327738 FUU327709:FUU327738 GEQ327709:GEQ327738 GOM327709:GOM327738 GYI327709:GYI327738 HIE327709:HIE327738 HSA327709:HSA327738 IBW327709:IBW327738 ILS327709:ILS327738 IVO327709:IVO327738 JFK327709:JFK327738 JPG327709:JPG327738 JZC327709:JZC327738 KIY327709:KIY327738 KSU327709:KSU327738 LCQ327709:LCQ327738 LMM327709:LMM327738 LWI327709:LWI327738 MGE327709:MGE327738 MQA327709:MQA327738 MZW327709:MZW327738 NJS327709:NJS327738 NTO327709:NTO327738 ODK327709:ODK327738 ONG327709:ONG327738 OXC327709:OXC327738 PGY327709:PGY327738 PQU327709:PQU327738 QAQ327709:QAQ327738 QKM327709:QKM327738 QUI327709:QUI327738 REE327709:REE327738 ROA327709:ROA327738 RXW327709:RXW327738 SHS327709:SHS327738 SRO327709:SRO327738 TBK327709:TBK327738 TLG327709:TLG327738 TVC327709:TVC327738 UEY327709:UEY327738 UOU327709:UOU327738 UYQ327709:UYQ327738 VIM327709:VIM327738 VSI327709:VSI327738 WCE327709:WCE327738 WMA327709:WMA327738 WVW327709:WVW327738 TBK983069:TBK983098 JK393245:JK393274 TG393245:TG393274 ADC393245:ADC393274 AMY393245:AMY393274 AWU393245:AWU393274 BGQ393245:BGQ393274 BQM393245:BQM393274 CAI393245:CAI393274 CKE393245:CKE393274 CUA393245:CUA393274 DDW393245:DDW393274 DNS393245:DNS393274 DXO393245:DXO393274 EHK393245:EHK393274 ERG393245:ERG393274 FBC393245:FBC393274 FKY393245:FKY393274 FUU393245:FUU393274 GEQ393245:GEQ393274 GOM393245:GOM393274 GYI393245:GYI393274 HIE393245:HIE393274 HSA393245:HSA393274 IBW393245:IBW393274 ILS393245:ILS393274 IVO393245:IVO393274 JFK393245:JFK393274 JPG393245:JPG393274 JZC393245:JZC393274 KIY393245:KIY393274 KSU393245:KSU393274 LCQ393245:LCQ393274 LMM393245:LMM393274 LWI393245:LWI393274 MGE393245:MGE393274 MQA393245:MQA393274 MZW393245:MZW393274 NJS393245:NJS393274 NTO393245:NTO393274 ODK393245:ODK393274 ONG393245:ONG393274 OXC393245:OXC393274 PGY393245:PGY393274 PQU393245:PQU393274 QAQ393245:QAQ393274 QKM393245:QKM393274 QUI393245:QUI393274 REE393245:REE393274 ROA393245:ROA393274 RXW393245:RXW393274 SHS393245:SHS393274 SRO393245:SRO393274 TBK393245:TBK393274 TLG393245:TLG393274 TVC393245:TVC393274 UEY393245:UEY393274 UOU393245:UOU393274 UYQ393245:UYQ393274 VIM393245:VIM393274 VSI393245:VSI393274 WCE393245:WCE393274 WMA393245:WMA393274 WVW393245:WVW393274 TLG983069:TLG983098 JK458781:JK458810 TG458781:TG458810 ADC458781:ADC458810 AMY458781:AMY458810 AWU458781:AWU458810 BGQ458781:BGQ458810 BQM458781:BQM458810 CAI458781:CAI458810 CKE458781:CKE458810 CUA458781:CUA458810 DDW458781:DDW458810 DNS458781:DNS458810 DXO458781:DXO458810 EHK458781:EHK458810 ERG458781:ERG458810 FBC458781:FBC458810 FKY458781:FKY458810 FUU458781:FUU458810 GEQ458781:GEQ458810 GOM458781:GOM458810 GYI458781:GYI458810 HIE458781:HIE458810 HSA458781:HSA458810 IBW458781:IBW458810 ILS458781:ILS458810 IVO458781:IVO458810 JFK458781:JFK458810 JPG458781:JPG458810 JZC458781:JZC458810 KIY458781:KIY458810 KSU458781:KSU458810 LCQ458781:LCQ458810 LMM458781:LMM458810 LWI458781:LWI458810 MGE458781:MGE458810 MQA458781:MQA458810 MZW458781:MZW458810 NJS458781:NJS458810 NTO458781:NTO458810 ODK458781:ODK458810 ONG458781:ONG458810 OXC458781:OXC458810 PGY458781:PGY458810 PQU458781:PQU458810 QAQ458781:QAQ458810 QKM458781:QKM458810 QUI458781:QUI458810 REE458781:REE458810 ROA458781:ROA458810 RXW458781:RXW458810 SHS458781:SHS458810 SRO458781:SRO458810 TBK458781:TBK458810 TLG458781:TLG458810 TVC458781:TVC458810 UEY458781:UEY458810 UOU458781:UOU458810 UYQ458781:UYQ458810 VIM458781:VIM458810 VSI458781:VSI458810 WCE458781:WCE458810 WMA458781:WMA458810 WVW458781:WVW458810 TVC983069:TVC983098 JK524317:JK524346 TG524317:TG524346 ADC524317:ADC524346 AMY524317:AMY524346 AWU524317:AWU524346 BGQ524317:BGQ524346 BQM524317:BQM524346 CAI524317:CAI524346 CKE524317:CKE524346 CUA524317:CUA524346 DDW524317:DDW524346 DNS524317:DNS524346 DXO524317:DXO524346 EHK524317:EHK524346 ERG524317:ERG524346 FBC524317:FBC524346 FKY524317:FKY524346 FUU524317:FUU524346 GEQ524317:GEQ524346 GOM524317:GOM524346 GYI524317:GYI524346 HIE524317:HIE524346 HSA524317:HSA524346 IBW524317:IBW524346 ILS524317:ILS524346 IVO524317:IVO524346 JFK524317:JFK524346 JPG524317:JPG524346 JZC524317:JZC524346 KIY524317:KIY524346 KSU524317:KSU524346 LCQ524317:LCQ524346 LMM524317:LMM524346 LWI524317:LWI524346 MGE524317:MGE524346 MQA524317:MQA524346 MZW524317:MZW524346 NJS524317:NJS524346 NTO524317:NTO524346 ODK524317:ODK524346 ONG524317:ONG524346 OXC524317:OXC524346 PGY524317:PGY524346 PQU524317:PQU524346 QAQ524317:QAQ524346 QKM524317:QKM524346 QUI524317:QUI524346 REE524317:REE524346 ROA524317:ROA524346 RXW524317:RXW524346 SHS524317:SHS524346 SRO524317:SRO524346 TBK524317:TBK524346 TLG524317:TLG524346 TVC524317:TVC524346 UEY524317:UEY524346 UOU524317:UOU524346 UYQ524317:UYQ524346 VIM524317:VIM524346 VSI524317:VSI524346 WCE524317:WCE524346 WMA524317:WMA524346 WVW524317:WVW524346 UEY983069:UEY983098 JK589853:JK589882 TG589853:TG589882 ADC589853:ADC589882 AMY589853:AMY589882 AWU589853:AWU589882 BGQ589853:BGQ589882 BQM589853:BQM589882 CAI589853:CAI589882 CKE589853:CKE589882 CUA589853:CUA589882 DDW589853:DDW589882 DNS589853:DNS589882 DXO589853:DXO589882 EHK589853:EHK589882 ERG589853:ERG589882 FBC589853:FBC589882 FKY589853:FKY589882 FUU589853:FUU589882 GEQ589853:GEQ589882 GOM589853:GOM589882 GYI589853:GYI589882 HIE589853:HIE589882 HSA589853:HSA589882 IBW589853:IBW589882 ILS589853:ILS589882 IVO589853:IVO589882 JFK589853:JFK589882 JPG589853:JPG589882 JZC589853:JZC589882 KIY589853:KIY589882 KSU589853:KSU589882 LCQ589853:LCQ589882 LMM589853:LMM589882 LWI589853:LWI589882 MGE589853:MGE589882 MQA589853:MQA589882 MZW589853:MZW589882 NJS589853:NJS589882 NTO589853:NTO589882 ODK589853:ODK589882 ONG589853:ONG589882 OXC589853:OXC589882 PGY589853:PGY589882 PQU589853:PQU589882 QAQ589853:QAQ589882 QKM589853:QKM589882 QUI589853:QUI589882 REE589853:REE589882 ROA589853:ROA589882 RXW589853:RXW589882 SHS589853:SHS589882 SRO589853:SRO589882 TBK589853:TBK589882 TLG589853:TLG589882 TVC589853:TVC589882 UEY589853:UEY589882 UOU589853:UOU589882 UYQ589853:UYQ589882 VIM589853:VIM589882 VSI589853:VSI589882 WCE589853:WCE589882 WMA589853:WMA589882 WVW589853:WVW589882 UOU983069:UOU983098 JK655389:JK655418 TG655389:TG655418 ADC655389:ADC655418 AMY655389:AMY655418 AWU655389:AWU655418 BGQ655389:BGQ655418 BQM655389:BQM655418 CAI655389:CAI655418 CKE655389:CKE655418 CUA655389:CUA655418 DDW655389:DDW655418 DNS655389:DNS655418 DXO655389:DXO655418 EHK655389:EHK655418 ERG655389:ERG655418 FBC655389:FBC655418 FKY655389:FKY655418 FUU655389:FUU655418 GEQ655389:GEQ655418 GOM655389:GOM655418 GYI655389:GYI655418 HIE655389:HIE655418 HSA655389:HSA655418 IBW655389:IBW655418 ILS655389:ILS655418 IVO655389:IVO655418 JFK655389:JFK655418 JPG655389:JPG655418 JZC655389:JZC655418 KIY655389:KIY655418 KSU655389:KSU655418 LCQ655389:LCQ655418 LMM655389:LMM655418 LWI655389:LWI655418 MGE655389:MGE655418 MQA655389:MQA655418 MZW655389:MZW655418 NJS655389:NJS655418 NTO655389:NTO655418 ODK655389:ODK655418 ONG655389:ONG655418 OXC655389:OXC655418 PGY655389:PGY655418 PQU655389:PQU655418 QAQ655389:QAQ655418 QKM655389:QKM655418 QUI655389:QUI655418 REE655389:REE655418 ROA655389:ROA655418 RXW655389:RXW655418 SHS655389:SHS655418 SRO655389:SRO655418 TBK655389:TBK655418 TLG655389:TLG655418 TVC655389:TVC655418 UEY655389:UEY655418 UOU655389:UOU655418 UYQ655389:UYQ655418 VIM655389:VIM655418 VSI655389:VSI655418 WCE655389:WCE655418 WMA655389:WMA655418 WVW655389:WVW655418 UYQ983069:UYQ983098 JK720925:JK720954 TG720925:TG720954 ADC720925:ADC720954 AMY720925:AMY720954 AWU720925:AWU720954 BGQ720925:BGQ720954 BQM720925:BQM720954 CAI720925:CAI720954 CKE720925:CKE720954 CUA720925:CUA720954 DDW720925:DDW720954 DNS720925:DNS720954 DXO720925:DXO720954 EHK720925:EHK720954 ERG720925:ERG720954 FBC720925:FBC720954 FKY720925:FKY720954 FUU720925:FUU720954 GEQ720925:GEQ720954 GOM720925:GOM720954 GYI720925:GYI720954 HIE720925:HIE720954 HSA720925:HSA720954 IBW720925:IBW720954 ILS720925:ILS720954 IVO720925:IVO720954 JFK720925:JFK720954 JPG720925:JPG720954 JZC720925:JZC720954 KIY720925:KIY720954 KSU720925:KSU720954 LCQ720925:LCQ720954 LMM720925:LMM720954 LWI720925:LWI720954 MGE720925:MGE720954 MQA720925:MQA720954 MZW720925:MZW720954 NJS720925:NJS720954 NTO720925:NTO720954 ODK720925:ODK720954 ONG720925:ONG720954 OXC720925:OXC720954 PGY720925:PGY720954 PQU720925:PQU720954 QAQ720925:QAQ720954 QKM720925:QKM720954 QUI720925:QUI720954 REE720925:REE720954 ROA720925:ROA720954 RXW720925:RXW720954 SHS720925:SHS720954 SRO720925:SRO720954 TBK720925:TBK720954 TLG720925:TLG720954 TVC720925:TVC720954 UEY720925:UEY720954 UOU720925:UOU720954 UYQ720925:UYQ720954 VIM720925:VIM720954 VSI720925:VSI720954 WCE720925:WCE720954 WMA720925:WMA720954 WVW720925:WVW720954 VIM983069:VIM983098 JK786461:JK786490 TG786461:TG786490 ADC786461:ADC786490 AMY786461:AMY786490 AWU786461:AWU786490 BGQ786461:BGQ786490 BQM786461:BQM786490 CAI786461:CAI786490 CKE786461:CKE786490 CUA786461:CUA786490 DDW786461:DDW786490 DNS786461:DNS786490 DXO786461:DXO786490 EHK786461:EHK786490 ERG786461:ERG786490 FBC786461:FBC786490 FKY786461:FKY786490 FUU786461:FUU786490 GEQ786461:GEQ786490 GOM786461:GOM786490 GYI786461:GYI786490 HIE786461:HIE786490 HSA786461:HSA786490 IBW786461:IBW786490 ILS786461:ILS786490 IVO786461:IVO786490 JFK786461:JFK786490 JPG786461:JPG786490 JZC786461:JZC786490 KIY786461:KIY786490 KSU786461:KSU786490 LCQ786461:LCQ786490 LMM786461:LMM786490 LWI786461:LWI786490 MGE786461:MGE786490 MQA786461:MQA786490 MZW786461:MZW786490 NJS786461:NJS786490 NTO786461:NTO786490 ODK786461:ODK786490 ONG786461:ONG786490 OXC786461:OXC786490 PGY786461:PGY786490 PQU786461:PQU786490 QAQ786461:QAQ786490 QKM786461:QKM786490 QUI786461:QUI786490 REE786461:REE786490 ROA786461:ROA786490 RXW786461:RXW786490 SHS786461:SHS786490 SRO786461:SRO786490 TBK786461:TBK786490 TLG786461:TLG786490 TVC786461:TVC786490 UEY786461:UEY786490 UOU786461:UOU786490 UYQ786461:UYQ786490 VIM786461:VIM786490 VSI786461:VSI786490 WCE786461:WCE786490 WMA786461:WMA786490 WVW786461:WVW786490 WVX13:WVX24 WVW25:WVW32 WMB13:WMB24 WMA25:WMA32 WCF13:WCF24 WCE25:WCE32 VSJ13:VSJ24 VSI25:VSI32 VIN13:VIN24 VIM25:VIM32 UYR13:UYR24 UYQ25:UYQ32 UOV13:UOV24 UOU25:UOU32 UEZ13:UEZ24 UEY25:UEY32 TVD13:TVD24 TVC25:TVC32 TLH13:TLH24 TLG25:TLG32 TBL13:TBL24 TBK25:TBK32 SRP13:SRP24 SRO25:SRO32 SHT13:SHT24 SHS25:SHS32 RXX13:RXX24 RXW25:RXW32 ROB13:ROB24 ROA25:ROA32 REF13:REF24 REE25:REE32 QUJ13:QUJ24 QUI25:QUI32 QKN13:QKN24 QKM25:QKM32 QAR13:QAR24 QAQ25:QAQ32 PQV13:PQV24 PQU25:PQU32 PGZ13:PGZ24 PGY25:PGY32 OXD13:OXD24 OXC25:OXC32 ONH13:ONH24 ONG25:ONG32 ODL13:ODL24 ODK25:ODK32 NTP13:NTP24 NTO25:NTO32 NJT13:NJT24 NJS25:NJS32 MZX13:MZX24 MZW25:MZW32 MQB13:MQB24 MQA25:MQA32 MGF13:MGF24 MGE25:MGE32 LWJ13:LWJ24 LWI25:LWI32 LMN13:LMN24 LMM25:LMM32 LCR13:LCR24 LCQ25:LCQ32 KSV13:KSV24 KSU25:KSU32 KIZ13:KIZ24 KIY25:KIY32 JZD13:JZD24 JZC25:JZC32 JPH13:JPH24 JPG25:JPG32 JFL13:JFL24 JFK25:JFK32 IVP13:IVP24 IVO25:IVO32 ILT13:ILT24 ILS25:ILS32 IBX13:IBX24 IBW25:IBW32 HSB13:HSB24 HSA25:HSA32 HIF13:HIF24 HIE25:HIE32 GYJ13:GYJ24 GYI25:GYI32 GON13:GON24 GOM25:GOM32 GER13:GER24 GEQ25:GEQ32 FUV13:FUV24 FUU25:FUU32 FKZ13:FKZ24 FKY25:FKY32 FBD13:FBD24 FBC25:FBC32 ERH13:ERH24 ERG25:ERG32 EHL13:EHL24 EHK25:EHK32 DXP13:DXP24 DXO25:DXO32 DNT13:DNT24 DNS25:DNS32 DDX13:DDX24 DDW25:DDW32 CUB13:CUB24 CUA25:CUA32 CKF13:CKF24 CKE25:CKE32 CAJ13:CAJ24 CAI25:CAI32 BQN13:BQN24 BQM25:BQM32 BGR13:BGR24 BGQ25:BGQ32 AWV13:AWV24 AWU25:AWU32 AMZ13:AMZ24 AMY25:AMY32 ADD13:ADD24 ADC25:ADC32 TH13:TH24 TG25:TG32 JL13:JL24 JK25:JK32 JK3:JK12 TG3:TG12 ADC3:ADC12 AMY3:AMY12 AWU3:AWU12 BGQ3:BGQ12 BQM3:BQM12 CAI3:CAI12 CKE3:CKE12 CUA3:CUA12 DDW3:DDW12 DNS3:DNS12 DXO3:DXO12 EHK3:EHK12 ERG3:ERG12 FBC3:FBC12 FKY3:FKY12 FUU3:FUU12 GEQ3:GEQ12 GOM3:GOM12 GYI3:GYI12 HIE3:HIE12 HSA3:HSA12 IBW3:IBW12 ILS3:ILS12 IVO3:IVO12 JFK3:JFK12 JPG3:JPG12 JZC3:JZC12 KIY3:KIY12 KSU3:KSU12 LCQ3:LCQ12 LMM3:LMM12 LWI3:LWI12 MGE3:MGE12 MQA3:MQA12 MZW3:MZW12 NJS3:NJS12 NTO3:NTO12 ODK3:ODK12 ONG3:ONG12 OXC3:OXC12 PGY3:PGY12 PQU3:PQU12 QAQ3:QAQ12 QKM3:QKM12 QUI3:QUI12 REE3:REE12 ROA3:ROA12 RXW3:RXW12 SHS3:SHS12 SRO3:SRO12 TBK3:TBK12 TLG3:TLG12 TVC3:TVC12 UEY3:UEY12 UOU3:UOU12 UYQ3:UYQ12 VIM3:VIM12 VSI3:VSI12 WCE3:WCE12 WMA3:WMA12 WVW3:WVW12</xm:sqref>
        </x14:dataValidation>
        <x14:dataValidation type="list" allowBlank="1" showInputMessage="1" showErrorMessage="1" xr:uid="{A010F607-3D11-4456-9C29-57B102171537}">
          <x14:formula1>
            <xm:f>科目リスト</xm:f>
          </x14:formula1>
          <xm:sqref>WVV983069:WVV983098 E65206:E65234 JJ65203:JJ65231 TF65203:TF65231 ADB65203:ADB65231 AMX65203:AMX65231 AWT65203:AWT65231 BGP65203:BGP65231 BQL65203:BQL65231 CAH65203:CAH65231 CKD65203:CKD65231 CTZ65203:CTZ65231 DDV65203:DDV65231 DNR65203:DNR65231 DXN65203:DXN65231 EHJ65203:EHJ65231 ERF65203:ERF65231 FBB65203:FBB65231 FKX65203:FKX65231 FUT65203:FUT65231 GEP65203:GEP65231 GOL65203:GOL65231 GYH65203:GYH65231 HID65203:HID65231 HRZ65203:HRZ65231 IBV65203:IBV65231 ILR65203:ILR65231 IVN65203:IVN65231 JFJ65203:JFJ65231 JPF65203:JPF65231 JZB65203:JZB65231 KIX65203:KIX65231 KST65203:KST65231 LCP65203:LCP65231 LML65203:LML65231 LWH65203:LWH65231 MGD65203:MGD65231 MPZ65203:MPZ65231 MZV65203:MZV65231 NJR65203:NJR65231 NTN65203:NTN65231 ODJ65203:ODJ65231 ONF65203:ONF65231 OXB65203:OXB65231 PGX65203:PGX65231 PQT65203:PQT65231 QAP65203:QAP65231 QKL65203:QKL65231 QUH65203:QUH65231 RED65203:RED65231 RNZ65203:RNZ65231 RXV65203:RXV65231 SHR65203:SHR65231 SRN65203:SRN65231 TBJ65203:TBJ65231 TLF65203:TLF65231 TVB65203:TVB65231 UEX65203:UEX65231 UOT65203:UOT65231 UYP65203:UYP65231 VIL65203:VIL65231 VSH65203:VSH65231 WCD65203:WCD65231 WLZ65203:WLZ65231 WVV65203:WVV65231 E130742:E130770 JJ130739:JJ130767 TF130739:TF130767 ADB130739:ADB130767 AMX130739:AMX130767 AWT130739:AWT130767 BGP130739:BGP130767 BQL130739:BQL130767 CAH130739:CAH130767 CKD130739:CKD130767 CTZ130739:CTZ130767 DDV130739:DDV130767 DNR130739:DNR130767 DXN130739:DXN130767 EHJ130739:EHJ130767 ERF130739:ERF130767 FBB130739:FBB130767 FKX130739:FKX130767 FUT130739:FUT130767 GEP130739:GEP130767 GOL130739:GOL130767 GYH130739:GYH130767 HID130739:HID130767 HRZ130739:HRZ130767 IBV130739:IBV130767 ILR130739:ILR130767 IVN130739:IVN130767 JFJ130739:JFJ130767 JPF130739:JPF130767 JZB130739:JZB130767 KIX130739:KIX130767 KST130739:KST130767 LCP130739:LCP130767 LML130739:LML130767 LWH130739:LWH130767 MGD130739:MGD130767 MPZ130739:MPZ130767 MZV130739:MZV130767 NJR130739:NJR130767 NTN130739:NTN130767 ODJ130739:ODJ130767 ONF130739:ONF130767 OXB130739:OXB130767 PGX130739:PGX130767 PQT130739:PQT130767 QAP130739:QAP130767 QKL130739:QKL130767 QUH130739:QUH130767 RED130739:RED130767 RNZ130739:RNZ130767 RXV130739:RXV130767 SHR130739:SHR130767 SRN130739:SRN130767 TBJ130739:TBJ130767 TLF130739:TLF130767 TVB130739:TVB130767 UEX130739:UEX130767 UOT130739:UOT130767 UYP130739:UYP130767 VIL130739:VIL130767 VSH130739:VSH130767 WCD130739:WCD130767 WLZ130739:WLZ130767 WVV130739:WVV130767 E196278:E196306 JJ196275:JJ196303 TF196275:TF196303 ADB196275:ADB196303 AMX196275:AMX196303 AWT196275:AWT196303 BGP196275:BGP196303 BQL196275:BQL196303 CAH196275:CAH196303 CKD196275:CKD196303 CTZ196275:CTZ196303 DDV196275:DDV196303 DNR196275:DNR196303 DXN196275:DXN196303 EHJ196275:EHJ196303 ERF196275:ERF196303 FBB196275:FBB196303 FKX196275:FKX196303 FUT196275:FUT196303 GEP196275:GEP196303 GOL196275:GOL196303 GYH196275:GYH196303 HID196275:HID196303 HRZ196275:HRZ196303 IBV196275:IBV196303 ILR196275:ILR196303 IVN196275:IVN196303 JFJ196275:JFJ196303 JPF196275:JPF196303 JZB196275:JZB196303 KIX196275:KIX196303 KST196275:KST196303 LCP196275:LCP196303 LML196275:LML196303 LWH196275:LWH196303 MGD196275:MGD196303 MPZ196275:MPZ196303 MZV196275:MZV196303 NJR196275:NJR196303 NTN196275:NTN196303 ODJ196275:ODJ196303 ONF196275:ONF196303 OXB196275:OXB196303 PGX196275:PGX196303 PQT196275:PQT196303 QAP196275:QAP196303 QKL196275:QKL196303 QUH196275:QUH196303 RED196275:RED196303 RNZ196275:RNZ196303 RXV196275:RXV196303 SHR196275:SHR196303 SRN196275:SRN196303 TBJ196275:TBJ196303 TLF196275:TLF196303 TVB196275:TVB196303 UEX196275:UEX196303 UOT196275:UOT196303 UYP196275:UYP196303 VIL196275:VIL196303 VSH196275:VSH196303 WCD196275:WCD196303 WLZ196275:WLZ196303 WVV196275:WVV196303 E261814:E261842 JJ261811:JJ261839 TF261811:TF261839 ADB261811:ADB261839 AMX261811:AMX261839 AWT261811:AWT261839 BGP261811:BGP261839 BQL261811:BQL261839 CAH261811:CAH261839 CKD261811:CKD261839 CTZ261811:CTZ261839 DDV261811:DDV261839 DNR261811:DNR261839 DXN261811:DXN261839 EHJ261811:EHJ261839 ERF261811:ERF261839 FBB261811:FBB261839 FKX261811:FKX261839 FUT261811:FUT261839 GEP261811:GEP261839 GOL261811:GOL261839 GYH261811:GYH261839 HID261811:HID261839 HRZ261811:HRZ261839 IBV261811:IBV261839 ILR261811:ILR261839 IVN261811:IVN261839 JFJ261811:JFJ261839 JPF261811:JPF261839 JZB261811:JZB261839 KIX261811:KIX261839 KST261811:KST261839 LCP261811:LCP261839 LML261811:LML261839 LWH261811:LWH261839 MGD261811:MGD261839 MPZ261811:MPZ261839 MZV261811:MZV261839 NJR261811:NJR261839 NTN261811:NTN261839 ODJ261811:ODJ261839 ONF261811:ONF261839 OXB261811:OXB261839 PGX261811:PGX261839 PQT261811:PQT261839 QAP261811:QAP261839 QKL261811:QKL261839 QUH261811:QUH261839 RED261811:RED261839 RNZ261811:RNZ261839 RXV261811:RXV261839 SHR261811:SHR261839 SRN261811:SRN261839 TBJ261811:TBJ261839 TLF261811:TLF261839 TVB261811:TVB261839 UEX261811:UEX261839 UOT261811:UOT261839 UYP261811:UYP261839 VIL261811:VIL261839 VSH261811:VSH261839 WCD261811:WCD261839 WLZ261811:WLZ261839 WVV261811:WVV261839 E327350:E327378 JJ327347:JJ327375 TF327347:TF327375 ADB327347:ADB327375 AMX327347:AMX327375 AWT327347:AWT327375 BGP327347:BGP327375 BQL327347:BQL327375 CAH327347:CAH327375 CKD327347:CKD327375 CTZ327347:CTZ327375 DDV327347:DDV327375 DNR327347:DNR327375 DXN327347:DXN327375 EHJ327347:EHJ327375 ERF327347:ERF327375 FBB327347:FBB327375 FKX327347:FKX327375 FUT327347:FUT327375 GEP327347:GEP327375 GOL327347:GOL327375 GYH327347:GYH327375 HID327347:HID327375 HRZ327347:HRZ327375 IBV327347:IBV327375 ILR327347:ILR327375 IVN327347:IVN327375 JFJ327347:JFJ327375 JPF327347:JPF327375 JZB327347:JZB327375 KIX327347:KIX327375 KST327347:KST327375 LCP327347:LCP327375 LML327347:LML327375 LWH327347:LWH327375 MGD327347:MGD327375 MPZ327347:MPZ327375 MZV327347:MZV327375 NJR327347:NJR327375 NTN327347:NTN327375 ODJ327347:ODJ327375 ONF327347:ONF327375 OXB327347:OXB327375 PGX327347:PGX327375 PQT327347:PQT327375 QAP327347:QAP327375 QKL327347:QKL327375 QUH327347:QUH327375 RED327347:RED327375 RNZ327347:RNZ327375 RXV327347:RXV327375 SHR327347:SHR327375 SRN327347:SRN327375 TBJ327347:TBJ327375 TLF327347:TLF327375 TVB327347:TVB327375 UEX327347:UEX327375 UOT327347:UOT327375 UYP327347:UYP327375 VIL327347:VIL327375 VSH327347:VSH327375 WCD327347:WCD327375 WLZ327347:WLZ327375 WVV327347:WVV327375 E392886:E392914 JJ392883:JJ392911 TF392883:TF392911 ADB392883:ADB392911 AMX392883:AMX392911 AWT392883:AWT392911 BGP392883:BGP392911 BQL392883:BQL392911 CAH392883:CAH392911 CKD392883:CKD392911 CTZ392883:CTZ392911 DDV392883:DDV392911 DNR392883:DNR392911 DXN392883:DXN392911 EHJ392883:EHJ392911 ERF392883:ERF392911 FBB392883:FBB392911 FKX392883:FKX392911 FUT392883:FUT392911 GEP392883:GEP392911 GOL392883:GOL392911 GYH392883:GYH392911 HID392883:HID392911 HRZ392883:HRZ392911 IBV392883:IBV392911 ILR392883:ILR392911 IVN392883:IVN392911 JFJ392883:JFJ392911 JPF392883:JPF392911 JZB392883:JZB392911 KIX392883:KIX392911 KST392883:KST392911 LCP392883:LCP392911 LML392883:LML392911 LWH392883:LWH392911 MGD392883:MGD392911 MPZ392883:MPZ392911 MZV392883:MZV392911 NJR392883:NJR392911 NTN392883:NTN392911 ODJ392883:ODJ392911 ONF392883:ONF392911 OXB392883:OXB392911 PGX392883:PGX392911 PQT392883:PQT392911 QAP392883:QAP392911 QKL392883:QKL392911 QUH392883:QUH392911 RED392883:RED392911 RNZ392883:RNZ392911 RXV392883:RXV392911 SHR392883:SHR392911 SRN392883:SRN392911 TBJ392883:TBJ392911 TLF392883:TLF392911 TVB392883:TVB392911 UEX392883:UEX392911 UOT392883:UOT392911 UYP392883:UYP392911 VIL392883:VIL392911 VSH392883:VSH392911 WCD392883:WCD392911 WLZ392883:WLZ392911 WVV392883:WVV392911 E458422:E458450 JJ458419:JJ458447 TF458419:TF458447 ADB458419:ADB458447 AMX458419:AMX458447 AWT458419:AWT458447 BGP458419:BGP458447 BQL458419:BQL458447 CAH458419:CAH458447 CKD458419:CKD458447 CTZ458419:CTZ458447 DDV458419:DDV458447 DNR458419:DNR458447 DXN458419:DXN458447 EHJ458419:EHJ458447 ERF458419:ERF458447 FBB458419:FBB458447 FKX458419:FKX458447 FUT458419:FUT458447 GEP458419:GEP458447 GOL458419:GOL458447 GYH458419:GYH458447 HID458419:HID458447 HRZ458419:HRZ458447 IBV458419:IBV458447 ILR458419:ILR458447 IVN458419:IVN458447 JFJ458419:JFJ458447 JPF458419:JPF458447 JZB458419:JZB458447 KIX458419:KIX458447 KST458419:KST458447 LCP458419:LCP458447 LML458419:LML458447 LWH458419:LWH458447 MGD458419:MGD458447 MPZ458419:MPZ458447 MZV458419:MZV458447 NJR458419:NJR458447 NTN458419:NTN458447 ODJ458419:ODJ458447 ONF458419:ONF458447 OXB458419:OXB458447 PGX458419:PGX458447 PQT458419:PQT458447 QAP458419:QAP458447 QKL458419:QKL458447 QUH458419:QUH458447 RED458419:RED458447 RNZ458419:RNZ458447 RXV458419:RXV458447 SHR458419:SHR458447 SRN458419:SRN458447 TBJ458419:TBJ458447 TLF458419:TLF458447 TVB458419:TVB458447 UEX458419:UEX458447 UOT458419:UOT458447 UYP458419:UYP458447 VIL458419:VIL458447 VSH458419:VSH458447 WCD458419:WCD458447 WLZ458419:WLZ458447 WVV458419:WVV458447 E523958:E523986 JJ523955:JJ523983 TF523955:TF523983 ADB523955:ADB523983 AMX523955:AMX523983 AWT523955:AWT523983 BGP523955:BGP523983 BQL523955:BQL523983 CAH523955:CAH523983 CKD523955:CKD523983 CTZ523955:CTZ523983 DDV523955:DDV523983 DNR523955:DNR523983 DXN523955:DXN523983 EHJ523955:EHJ523983 ERF523955:ERF523983 FBB523955:FBB523983 FKX523955:FKX523983 FUT523955:FUT523983 GEP523955:GEP523983 GOL523955:GOL523983 GYH523955:GYH523983 HID523955:HID523983 HRZ523955:HRZ523983 IBV523955:IBV523983 ILR523955:ILR523983 IVN523955:IVN523983 JFJ523955:JFJ523983 JPF523955:JPF523983 JZB523955:JZB523983 KIX523955:KIX523983 KST523955:KST523983 LCP523955:LCP523983 LML523955:LML523983 LWH523955:LWH523983 MGD523955:MGD523983 MPZ523955:MPZ523983 MZV523955:MZV523983 NJR523955:NJR523983 NTN523955:NTN523983 ODJ523955:ODJ523983 ONF523955:ONF523983 OXB523955:OXB523983 PGX523955:PGX523983 PQT523955:PQT523983 QAP523955:QAP523983 QKL523955:QKL523983 QUH523955:QUH523983 RED523955:RED523983 RNZ523955:RNZ523983 RXV523955:RXV523983 SHR523955:SHR523983 SRN523955:SRN523983 TBJ523955:TBJ523983 TLF523955:TLF523983 TVB523955:TVB523983 UEX523955:UEX523983 UOT523955:UOT523983 UYP523955:UYP523983 VIL523955:VIL523983 VSH523955:VSH523983 WCD523955:WCD523983 WLZ523955:WLZ523983 WVV523955:WVV523983 E589494:E589522 JJ589491:JJ589519 TF589491:TF589519 ADB589491:ADB589519 AMX589491:AMX589519 AWT589491:AWT589519 BGP589491:BGP589519 BQL589491:BQL589519 CAH589491:CAH589519 CKD589491:CKD589519 CTZ589491:CTZ589519 DDV589491:DDV589519 DNR589491:DNR589519 DXN589491:DXN589519 EHJ589491:EHJ589519 ERF589491:ERF589519 FBB589491:FBB589519 FKX589491:FKX589519 FUT589491:FUT589519 GEP589491:GEP589519 GOL589491:GOL589519 GYH589491:GYH589519 HID589491:HID589519 HRZ589491:HRZ589519 IBV589491:IBV589519 ILR589491:ILR589519 IVN589491:IVN589519 JFJ589491:JFJ589519 JPF589491:JPF589519 JZB589491:JZB589519 KIX589491:KIX589519 KST589491:KST589519 LCP589491:LCP589519 LML589491:LML589519 LWH589491:LWH589519 MGD589491:MGD589519 MPZ589491:MPZ589519 MZV589491:MZV589519 NJR589491:NJR589519 NTN589491:NTN589519 ODJ589491:ODJ589519 ONF589491:ONF589519 OXB589491:OXB589519 PGX589491:PGX589519 PQT589491:PQT589519 QAP589491:QAP589519 QKL589491:QKL589519 QUH589491:QUH589519 RED589491:RED589519 RNZ589491:RNZ589519 RXV589491:RXV589519 SHR589491:SHR589519 SRN589491:SRN589519 TBJ589491:TBJ589519 TLF589491:TLF589519 TVB589491:TVB589519 UEX589491:UEX589519 UOT589491:UOT589519 UYP589491:UYP589519 VIL589491:VIL589519 VSH589491:VSH589519 WCD589491:WCD589519 WLZ589491:WLZ589519 WVV589491:WVV589519 E655030:E655058 JJ655027:JJ655055 TF655027:TF655055 ADB655027:ADB655055 AMX655027:AMX655055 AWT655027:AWT655055 BGP655027:BGP655055 BQL655027:BQL655055 CAH655027:CAH655055 CKD655027:CKD655055 CTZ655027:CTZ655055 DDV655027:DDV655055 DNR655027:DNR655055 DXN655027:DXN655055 EHJ655027:EHJ655055 ERF655027:ERF655055 FBB655027:FBB655055 FKX655027:FKX655055 FUT655027:FUT655055 GEP655027:GEP655055 GOL655027:GOL655055 GYH655027:GYH655055 HID655027:HID655055 HRZ655027:HRZ655055 IBV655027:IBV655055 ILR655027:ILR655055 IVN655027:IVN655055 JFJ655027:JFJ655055 JPF655027:JPF655055 JZB655027:JZB655055 KIX655027:KIX655055 KST655027:KST655055 LCP655027:LCP655055 LML655027:LML655055 LWH655027:LWH655055 MGD655027:MGD655055 MPZ655027:MPZ655055 MZV655027:MZV655055 NJR655027:NJR655055 NTN655027:NTN655055 ODJ655027:ODJ655055 ONF655027:ONF655055 OXB655027:OXB655055 PGX655027:PGX655055 PQT655027:PQT655055 QAP655027:QAP655055 QKL655027:QKL655055 QUH655027:QUH655055 RED655027:RED655055 RNZ655027:RNZ655055 RXV655027:RXV655055 SHR655027:SHR655055 SRN655027:SRN655055 TBJ655027:TBJ655055 TLF655027:TLF655055 TVB655027:TVB655055 UEX655027:UEX655055 UOT655027:UOT655055 UYP655027:UYP655055 VIL655027:VIL655055 VSH655027:VSH655055 WCD655027:WCD655055 WLZ655027:WLZ655055 WVV655027:WVV655055 E720566:E720594 JJ720563:JJ720591 TF720563:TF720591 ADB720563:ADB720591 AMX720563:AMX720591 AWT720563:AWT720591 BGP720563:BGP720591 BQL720563:BQL720591 CAH720563:CAH720591 CKD720563:CKD720591 CTZ720563:CTZ720591 DDV720563:DDV720591 DNR720563:DNR720591 DXN720563:DXN720591 EHJ720563:EHJ720591 ERF720563:ERF720591 FBB720563:FBB720591 FKX720563:FKX720591 FUT720563:FUT720591 GEP720563:GEP720591 GOL720563:GOL720591 GYH720563:GYH720591 HID720563:HID720591 HRZ720563:HRZ720591 IBV720563:IBV720591 ILR720563:ILR720591 IVN720563:IVN720591 JFJ720563:JFJ720591 JPF720563:JPF720591 JZB720563:JZB720591 KIX720563:KIX720591 KST720563:KST720591 LCP720563:LCP720591 LML720563:LML720591 LWH720563:LWH720591 MGD720563:MGD720591 MPZ720563:MPZ720591 MZV720563:MZV720591 NJR720563:NJR720591 NTN720563:NTN720591 ODJ720563:ODJ720591 ONF720563:ONF720591 OXB720563:OXB720591 PGX720563:PGX720591 PQT720563:PQT720591 QAP720563:QAP720591 QKL720563:QKL720591 QUH720563:QUH720591 RED720563:RED720591 RNZ720563:RNZ720591 RXV720563:RXV720591 SHR720563:SHR720591 SRN720563:SRN720591 TBJ720563:TBJ720591 TLF720563:TLF720591 TVB720563:TVB720591 UEX720563:UEX720591 UOT720563:UOT720591 UYP720563:UYP720591 VIL720563:VIL720591 VSH720563:VSH720591 WCD720563:WCD720591 WLZ720563:WLZ720591 WVV720563:WVV720591 E786102:E786130 JJ786099:JJ786127 TF786099:TF786127 ADB786099:ADB786127 AMX786099:AMX786127 AWT786099:AWT786127 BGP786099:BGP786127 BQL786099:BQL786127 CAH786099:CAH786127 CKD786099:CKD786127 CTZ786099:CTZ786127 DDV786099:DDV786127 DNR786099:DNR786127 DXN786099:DXN786127 EHJ786099:EHJ786127 ERF786099:ERF786127 FBB786099:FBB786127 FKX786099:FKX786127 FUT786099:FUT786127 GEP786099:GEP786127 GOL786099:GOL786127 GYH786099:GYH786127 HID786099:HID786127 HRZ786099:HRZ786127 IBV786099:IBV786127 ILR786099:ILR786127 IVN786099:IVN786127 JFJ786099:JFJ786127 JPF786099:JPF786127 JZB786099:JZB786127 KIX786099:KIX786127 KST786099:KST786127 LCP786099:LCP786127 LML786099:LML786127 LWH786099:LWH786127 MGD786099:MGD786127 MPZ786099:MPZ786127 MZV786099:MZV786127 NJR786099:NJR786127 NTN786099:NTN786127 ODJ786099:ODJ786127 ONF786099:ONF786127 OXB786099:OXB786127 PGX786099:PGX786127 PQT786099:PQT786127 QAP786099:QAP786127 QKL786099:QKL786127 QUH786099:QUH786127 RED786099:RED786127 RNZ786099:RNZ786127 RXV786099:RXV786127 SHR786099:SHR786127 SRN786099:SRN786127 TBJ786099:TBJ786127 TLF786099:TLF786127 TVB786099:TVB786127 UEX786099:UEX786127 UOT786099:UOT786127 UYP786099:UYP786127 VIL786099:VIL786127 VSH786099:VSH786127 WCD786099:WCD786127 WLZ786099:WLZ786127 WVV786099:WVV786127 E851638:E851666 JJ851635:JJ851663 TF851635:TF851663 ADB851635:ADB851663 AMX851635:AMX851663 AWT851635:AWT851663 BGP851635:BGP851663 BQL851635:BQL851663 CAH851635:CAH851663 CKD851635:CKD851663 CTZ851635:CTZ851663 DDV851635:DDV851663 DNR851635:DNR851663 DXN851635:DXN851663 EHJ851635:EHJ851663 ERF851635:ERF851663 FBB851635:FBB851663 FKX851635:FKX851663 FUT851635:FUT851663 GEP851635:GEP851663 GOL851635:GOL851663 GYH851635:GYH851663 HID851635:HID851663 HRZ851635:HRZ851663 IBV851635:IBV851663 ILR851635:ILR851663 IVN851635:IVN851663 JFJ851635:JFJ851663 JPF851635:JPF851663 JZB851635:JZB851663 KIX851635:KIX851663 KST851635:KST851663 LCP851635:LCP851663 LML851635:LML851663 LWH851635:LWH851663 MGD851635:MGD851663 MPZ851635:MPZ851663 MZV851635:MZV851663 NJR851635:NJR851663 NTN851635:NTN851663 ODJ851635:ODJ851663 ONF851635:ONF851663 OXB851635:OXB851663 PGX851635:PGX851663 PQT851635:PQT851663 QAP851635:QAP851663 QKL851635:QKL851663 QUH851635:QUH851663 RED851635:RED851663 RNZ851635:RNZ851663 RXV851635:RXV851663 SHR851635:SHR851663 SRN851635:SRN851663 TBJ851635:TBJ851663 TLF851635:TLF851663 TVB851635:TVB851663 UEX851635:UEX851663 UOT851635:UOT851663 UYP851635:UYP851663 VIL851635:VIL851663 VSH851635:VSH851663 WCD851635:WCD851663 WLZ851635:WLZ851663 WVV851635:WVV851663 E917174:E917202 JJ917171:JJ917199 TF917171:TF917199 ADB917171:ADB917199 AMX917171:AMX917199 AWT917171:AWT917199 BGP917171:BGP917199 BQL917171:BQL917199 CAH917171:CAH917199 CKD917171:CKD917199 CTZ917171:CTZ917199 DDV917171:DDV917199 DNR917171:DNR917199 DXN917171:DXN917199 EHJ917171:EHJ917199 ERF917171:ERF917199 FBB917171:FBB917199 FKX917171:FKX917199 FUT917171:FUT917199 GEP917171:GEP917199 GOL917171:GOL917199 GYH917171:GYH917199 HID917171:HID917199 HRZ917171:HRZ917199 IBV917171:IBV917199 ILR917171:ILR917199 IVN917171:IVN917199 JFJ917171:JFJ917199 JPF917171:JPF917199 JZB917171:JZB917199 KIX917171:KIX917199 KST917171:KST917199 LCP917171:LCP917199 LML917171:LML917199 LWH917171:LWH917199 MGD917171:MGD917199 MPZ917171:MPZ917199 MZV917171:MZV917199 NJR917171:NJR917199 NTN917171:NTN917199 ODJ917171:ODJ917199 ONF917171:ONF917199 OXB917171:OXB917199 PGX917171:PGX917199 PQT917171:PQT917199 QAP917171:QAP917199 QKL917171:QKL917199 QUH917171:QUH917199 RED917171:RED917199 RNZ917171:RNZ917199 RXV917171:RXV917199 SHR917171:SHR917199 SRN917171:SRN917199 TBJ917171:TBJ917199 TLF917171:TLF917199 TVB917171:TVB917199 UEX917171:UEX917199 UOT917171:UOT917199 UYP917171:UYP917199 VIL917171:VIL917199 VSH917171:VSH917199 WCD917171:WCD917199 WLZ917171:WLZ917199 WVV917171:WVV917199 E982710:E982738 JJ982707:JJ982735 TF982707:TF982735 ADB982707:ADB982735 AMX982707:AMX982735 AWT982707:AWT982735 BGP982707:BGP982735 BQL982707:BQL982735 CAH982707:CAH982735 CKD982707:CKD982735 CTZ982707:CTZ982735 DDV982707:DDV982735 DNR982707:DNR982735 DXN982707:DXN982735 EHJ982707:EHJ982735 ERF982707:ERF982735 FBB982707:FBB982735 FKX982707:FKX982735 FUT982707:FUT982735 GEP982707:GEP982735 GOL982707:GOL982735 GYH982707:GYH982735 HID982707:HID982735 HRZ982707:HRZ982735 IBV982707:IBV982735 ILR982707:ILR982735 IVN982707:IVN982735 JFJ982707:JFJ982735 JPF982707:JPF982735 JZB982707:JZB982735 KIX982707:KIX982735 KST982707:KST982735 LCP982707:LCP982735 LML982707:LML982735 LWH982707:LWH982735 MGD982707:MGD982735 MPZ982707:MPZ982735 MZV982707:MZV982735 NJR982707:NJR982735 NTN982707:NTN982735 ODJ982707:ODJ982735 ONF982707:ONF982735 OXB982707:OXB982735 PGX982707:PGX982735 PQT982707:PQT982735 QAP982707:QAP982735 QKL982707:QKL982735 QUH982707:QUH982735 RED982707:RED982735 RNZ982707:RNZ982735 RXV982707:RXV982735 SHR982707:SHR982735 SRN982707:SRN982735 TBJ982707:TBJ982735 TLF982707:TLF982735 TVB982707:TVB982735 UEX982707:UEX982735 UOT982707:UOT982735 UYP982707:UYP982735 VIL982707:VIL982735 VSH982707:VSH982735 WCD982707:WCD982735 WLZ982707:WLZ982735 WVV982707:WVV982735 E65535:E65564 JJ65532:JJ65561 TF65532:TF65561 ADB65532:ADB65561 AMX65532:AMX65561 AWT65532:AWT65561 BGP65532:BGP65561 BQL65532:BQL65561 CAH65532:CAH65561 CKD65532:CKD65561 CTZ65532:CTZ65561 DDV65532:DDV65561 DNR65532:DNR65561 DXN65532:DXN65561 EHJ65532:EHJ65561 ERF65532:ERF65561 FBB65532:FBB65561 FKX65532:FKX65561 FUT65532:FUT65561 GEP65532:GEP65561 GOL65532:GOL65561 GYH65532:GYH65561 HID65532:HID65561 HRZ65532:HRZ65561 IBV65532:IBV65561 ILR65532:ILR65561 IVN65532:IVN65561 JFJ65532:JFJ65561 JPF65532:JPF65561 JZB65532:JZB65561 KIX65532:KIX65561 KST65532:KST65561 LCP65532:LCP65561 LML65532:LML65561 LWH65532:LWH65561 MGD65532:MGD65561 MPZ65532:MPZ65561 MZV65532:MZV65561 NJR65532:NJR65561 NTN65532:NTN65561 ODJ65532:ODJ65561 ONF65532:ONF65561 OXB65532:OXB65561 PGX65532:PGX65561 PQT65532:PQT65561 QAP65532:QAP65561 QKL65532:QKL65561 QUH65532:QUH65561 RED65532:RED65561 RNZ65532:RNZ65561 RXV65532:RXV65561 SHR65532:SHR65561 SRN65532:SRN65561 TBJ65532:TBJ65561 TLF65532:TLF65561 TVB65532:TVB65561 UEX65532:UEX65561 UOT65532:UOT65561 UYP65532:UYP65561 VIL65532:VIL65561 VSH65532:VSH65561 WCD65532:WCD65561 WLZ65532:WLZ65561 WVV65532:WVV65561 E131071:E131100 JJ131068:JJ131097 TF131068:TF131097 ADB131068:ADB131097 AMX131068:AMX131097 AWT131068:AWT131097 BGP131068:BGP131097 BQL131068:BQL131097 CAH131068:CAH131097 CKD131068:CKD131097 CTZ131068:CTZ131097 DDV131068:DDV131097 DNR131068:DNR131097 DXN131068:DXN131097 EHJ131068:EHJ131097 ERF131068:ERF131097 FBB131068:FBB131097 FKX131068:FKX131097 FUT131068:FUT131097 GEP131068:GEP131097 GOL131068:GOL131097 GYH131068:GYH131097 HID131068:HID131097 HRZ131068:HRZ131097 IBV131068:IBV131097 ILR131068:ILR131097 IVN131068:IVN131097 JFJ131068:JFJ131097 JPF131068:JPF131097 JZB131068:JZB131097 KIX131068:KIX131097 KST131068:KST131097 LCP131068:LCP131097 LML131068:LML131097 LWH131068:LWH131097 MGD131068:MGD131097 MPZ131068:MPZ131097 MZV131068:MZV131097 NJR131068:NJR131097 NTN131068:NTN131097 ODJ131068:ODJ131097 ONF131068:ONF131097 OXB131068:OXB131097 PGX131068:PGX131097 PQT131068:PQT131097 QAP131068:QAP131097 QKL131068:QKL131097 QUH131068:QUH131097 RED131068:RED131097 RNZ131068:RNZ131097 RXV131068:RXV131097 SHR131068:SHR131097 SRN131068:SRN131097 TBJ131068:TBJ131097 TLF131068:TLF131097 TVB131068:TVB131097 UEX131068:UEX131097 UOT131068:UOT131097 UYP131068:UYP131097 VIL131068:VIL131097 VSH131068:VSH131097 WCD131068:WCD131097 WLZ131068:WLZ131097 WVV131068:WVV131097 E196607:E196636 JJ196604:JJ196633 TF196604:TF196633 ADB196604:ADB196633 AMX196604:AMX196633 AWT196604:AWT196633 BGP196604:BGP196633 BQL196604:BQL196633 CAH196604:CAH196633 CKD196604:CKD196633 CTZ196604:CTZ196633 DDV196604:DDV196633 DNR196604:DNR196633 DXN196604:DXN196633 EHJ196604:EHJ196633 ERF196604:ERF196633 FBB196604:FBB196633 FKX196604:FKX196633 FUT196604:FUT196633 GEP196604:GEP196633 GOL196604:GOL196633 GYH196604:GYH196633 HID196604:HID196633 HRZ196604:HRZ196633 IBV196604:IBV196633 ILR196604:ILR196633 IVN196604:IVN196633 JFJ196604:JFJ196633 JPF196604:JPF196633 JZB196604:JZB196633 KIX196604:KIX196633 KST196604:KST196633 LCP196604:LCP196633 LML196604:LML196633 LWH196604:LWH196633 MGD196604:MGD196633 MPZ196604:MPZ196633 MZV196604:MZV196633 NJR196604:NJR196633 NTN196604:NTN196633 ODJ196604:ODJ196633 ONF196604:ONF196633 OXB196604:OXB196633 PGX196604:PGX196633 PQT196604:PQT196633 QAP196604:QAP196633 QKL196604:QKL196633 QUH196604:QUH196633 RED196604:RED196633 RNZ196604:RNZ196633 RXV196604:RXV196633 SHR196604:SHR196633 SRN196604:SRN196633 TBJ196604:TBJ196633 TLF196604:TLF196633 TVB196604:TVB196633 UEX196604:UEX196633 UOT196604:UOT196633 UYP196604:UYP196633 VIL196604:VIL196633 VSH196604:VSH196633 WCD196604:WCD196633 WLZ196604:WLZ196633 WVV196604:WVV196633 E262143:E262172 JJ262140:JJ262169 TF262140:TF262169 ADB262140:ADB262169 AMX262140:AMX262169 AWT262140:AWT262169 BGP262140:BGP262169 BQL262140:BQL262169 CAH262140:CAH262169 CKD262140:CKD262169 CTZ262140:CTZ262169 DDV262140:DDV262169 DNR262140:DNR262169 DXN262140:DXN262169 EHJ262140:EHJ262169 ERF262140:ERF262169 FBB262140:FBB262169 FKX262140:FKX262169 FUT262140:FUT262169 GEP262140:GEP262169 GOL262140:GOL262169 GYH262140:GYH262169 HID262140:HID262169 HRZ262140:HRZ262169 IBV262140:IBV262169 ILR262140:ILR262169 IVN262140:IVN262169 JFJ262140:JFJ262169 JPF262140:JPF262169 JZB262140:JZB262169 KIX262140:KIX262169 KST262140:KST262169 LCP262140:LCP262169 LML262140:LML262169 LWH262140:LWH262169 MGD262140:MGD262169 MPZ262140:MPZ262169 MZV262140:MZV262169 NJR262140:NJR262169 NTN262140:NTN262169 ODJ262140:ODJ262169 ONF262140:ONF262169 OXB262140:OXB262169 PGX262140:PGX262169 PQT262140:PQT262169 QAP262140:QAP262169 QKL262140:QKL262169 QUH262140:QUH262169 RED262140:RED262169 RNZ262140:RNZ262169 RXV262140:RXV262169 SHR262140:SHR262169 SRN262140:SRN262169 TBJ262140:TBJ262169 TLF262140:TLF262169 TVB262140:TVB262169 UEX262140:UEX262169 UOT262140:UOT262169 UYP262140:UYP262169 VIL262140:VIL262169 VSH262140:VSH262169 WCD262140:WCD262169 WLZ262140:WLZ262169 WVV262140:WVV262169 E327679:E327708 JJ327676:JJ327705 TF327676:TF327705 ADB327676:ADB327705 AMX327676:AMX327705 AWT327676:AWT327705 BGP327676:BGP327705 BQL327676:BQL327705 CAH327676:CAH327705 CKD327676:CKD327705 CTZ327676:CTZ327705 DDV327676:DDV327705 DNR327676:DNR327705 DXN327676:DXN327705 EHJ327676:EHJ327705 ERF327676:ERF327705 FBB327676:FBB327705 FKX327676:FKX327705 FUT327676:FUT327705 GEP327676:GEP327705 GOL327676:GOL327705 GYH327676:GYH327705 HID327676:HID327705 HRZ327676:HRZ327705 IBV327676:IBV327705 ILR327676:ILR327705 IVN327676:IVN327705 JFJ327676:JFJ327705 JPF327676:JPF327705 JZB327676:JZB327705 KIX327676:KIX327705 KST327676:KST327705 LCP327676:LCP327705 LML327676:LML327705 LWH327676:LWH327705 MGD327676:MGD327705 MPZ327676:MPZ327705 MZV327676:MZV327705 NJR327676:NJR327705 NTN327676:NTN327705 ODJ327676:ODJ327705 ONF327676:ONF327705 OXB327676:OXB327705 PGX327676:PGX327705 PQT327676:PQT327705 QAP327676:QAP327705 QKL327676:QKL327705 QUH327676:QUH327705 RED327676:RED327705 RNZ327676:RNZ327705 RXV327676:RXV327705 SHR327676:SHR327705 SRN327676:SRN327705 TBJ327676:TBJ327705 TLF327676:TLF327705 TVB327676:TVB327705 UEX327676:UEX327705 UOT327676:UOT327705 UYP327676:UYP327705 VIL327676:VIL327705 VSH327676:VSH327705 WCD327676:WCD327705 WLZ327676:WLZ327705 WVV327676:WVV327705 E393215:E393244 JJ393212:JJ393241 TF393212:TF393241 ADB393212:ADB393241 AMX393212:AMX393241 AWT393212:AWT393241 BGP393212:BGP393241 BQL393212:BQL393241 CAH393212:CAH393241 CKD393212:CKD393241 CTZ393212:CTZ393241 DDV393212:DDV393241 DNR393212:DNR393241 DXN393212:DXN393241 EHJ393212:EHJ393241 ERF393212:ERF393241 FBB393212:FBB393241 FKX393212:FKX393241 FUT393212:FUT393241 GEP393212:GEP393241 GOL393212:GOL393241 GYH393212:GYH393241 HID393212:HID393241 HRZ393212:HRZ393241 IBV393212:IBV393241 ILR393212:ILR393241 IVN393212:IVN393241 JFJ393212:JFJ393241 JPF393212:JPF393241 JZB393212:JZB393241 KIX393212:KIX393241 KST393212:KST393241 LCP393212:LCP393241 LML393212:LML393241 LWH393212:LWH393241 MGD393212:MGD393241 MPZ393212:MPZ393241 MZV393212:MZV393241 NJR393212:NJR393241 NTN393212:NTN393241 ODJ393212:ODJ393241 ONF393212:ONF393241 OXB393212:OXB393241 PGX393212:PGX393241 PQT393212:PQT393241 QAP393212:QAP393241 QKL393212:QKL393241 QUH393212:QUH393241 RED393212:RED393241 RNZ393212:RNZ393241 RXV393212:RXV393241 SHR393212:SHR393241 SRN393212:SRN393241 TBJ393212:TBJ393241 TLF393212:TLF393241 TVB393212:TVB393241 UEX393212:UEX393241 UOT393212:UOT393241 UYP393212:UYP393241 VIL393212:VIL393241 VSH393212:VSH393241 WCD393212:WCD393241 WLZ393212:WLZ393241 WVV393212:WVV393241 E458751:E458780 JJ458748:JJ458777 TF458748:TF458777 ADB458748:ADB458777 AMX458748:AMX458777 AWT458748:AWT458777 BGP458748:BGP458777 BQL458748:BQL458777 CAH458748:CAH458777 CKD458748:CKD458777 CTZ458748:CTZ458777 DDV458748:DDV458777 DNR458748:DNR458777 DXN458748:DXN458777 EHJ458748:EHJ458777 ERF458748:ERF458777 FBB458748:FBB458777 FKX458748:FKX458777 FUT458748:FUT458777 GEP458748:GEP458777 GOL458748:GOL458777 GYH458748:GYH458777 HID458748:HID458777 HRZ458748:HRZ458777 IBV458748:IBV458777 ILR458748:ILR458777 IVN458748:IVN458777 JFJ458748:JFJ458777 JPF458748:JPF458777 JZB458748:JZB458777 KIX458748:KIX458777 KST458748:KST458777 LCP458748:LCP458777 LML458748:LML458777 LWH458748:LWH458777 MGD458748:MGD458777 MPZ458748:MPZ458777 MZV458748:MZV458777 NJR458748:NJR458777 NTN458748:NTN458777 ODJ458748:ODJ458777 ONF458748:ONF458777 OXB458748:OXB458777 PGX458748:PGX458777 PQT458748:PQT458777 QAP458748:QAP458777 QKL458748:QKL458777 QUH458748:QUH458777 RED458748:RED458777 RNZ458748:RNZ458777 RXV458748:RXV458777 SHR458748:SHR458777 SRN458748:SRN458777 TBJ458748:TBJ458777 TLF458748:TLF458777 TVB458748:TVB458777 UEX458748:UEX458777 UOT458748:UOT458777 UYP458748:UYP458777 VIL458748:VIL458777 VSH458748:VSH458777 WCD458748:WCD458777 WLZ458748:WLZ458777 WVV458748:WVV458777 E524287:E524316 JJ524284:JJ524313 TF524284:TF524313 ADB524284:ADB524313 AMX524284:AMX524313 AWT524284:AWT524313 BGP524284:BGP524313 BQL524284:BQL524313 CAH524284:CAH524313 CKD524284:CKD524313 CTZ524284:CTZ524313 DDV524284:DDV524313 DNR524284:DNR524313 DXN524284:DXN524313 EHJ524284:EHJ524313 ERF524284:ERF524313 FBB524284:FBB524313 FKX524284:FKX524313 FUT524284:FUT524313 GEP524284:GEP524313 GOL524284:GOL524313 GYH524284:GYH524313 HID524284:HID524313 HRZ524284:HRZ524313 IBV524284:IBV524313 ILR524284:ILR524313 IVN524284:IVN524313 JFJ524284:JFJ524313 JPF524284:JPF524313 JZB524284:JZB524313 KIX524284:KIX524313 KST524284:KST524313 LCP524284:LCP524313 LML524284:LML524313 LWH524284:LWH524313 MGD524284:MGD524313 MPZ524284:MPZ524313 MZV524284:MZV524313 NJR524284:NJR524313 NTN524284:NTN524313 ODJ524284:ODJ524313 ONF524284:ONF524313 OXB524284:OXB524313 PGX524284:PGX524313 PQT524284:PQT524313 QAP524284:QAP524313 QKL524284:QKL524313 QUH524284:QUH524313 RED524284:RED524313 RNZ524284:RNZ524313 RXV524284:RXV524313 SHR524284:SHR524313 SRN524284:SRN524313 TBJ524284:TBJ524313 TLF524284:TLF524313 TVB524284:TVB524313 UEX524284:UEX524313 UOT524284:UOT524313 UYP524284:UYP524313 VIL524284:VIL524313 VSH524284:VSH524313 WCD524284:WCD524313 WLZ524284:WLZ524313 WVV524284:WVV524313 E589823:E589852 JJ589820:JJ589849 TF589820:TF589849 ADB589820:ADB589849 AMX589820:AMX589849 AWT589820:AWT589849 BGP589820:BGP589849 BQL589820:BQL589849 CAH589820:CAH589849 CKD589820:CKD589849 CTZ589820:CTZ589849 DDV589820:DDV589849 DNR589820:DNR589849 DXN589820:DXN589849 EHJ589820:EHJ589849 ERF589820:ERF589849 FBB589820:FBB589849 FKX589820:FKX589849 FUT589820:FUT589849 GEP589820:GEP589849 GOL589820:GOL589849 GYH589820:GYH589849 HID589820:HID589849 HRZ589820:HRZ589849 IBV589820:IBV589849 ILR589820:ILR589849 IVN589820:IVN589849 JFJ589820:JFJ589849 JPF589820:JPF589849 JZB589820:JZB589849 KIX589820:KIX589849 KST589820:KST589849 LCP589820:LCP589849 LML589820:LML589849 LWH589820:LWH589849 MGD589820:MGD589849 MPZ589820:MPZ589849 MZV589820:MZV589849 NJR589820:NJR589849 NTN589820:NTN589849 ODJ589820:ODJ589849 ONF589820:ONF589849 OXB589820:OXB589849 PGX589820:PGX589849 PQT589820:PQT589849 QAP589820:QAP589849 QKL589820:QKL589849 QUH589820:QUH589849 RED589820:RED589849 RNZ589820:RNZ589849 RXV589820:RXV589849 SHR589820:SHR589849 SRN589820:SRN589849 TBJ589820:TBJ589849 TLF589820:TLF589849 TVB589820:TVB589849 UEX589820:UEX589849 UOT589820:UOT589849 UYP589820:UYP589849 VIL589820:VIL589849 VSH589820:VSH589849 WCD589820:WCD589849 WLZ589820:WLZ589849 WVV589820:WVV589849 E655359:E655388 JJ655356:JJ655385 TF655356:TF655385 ADB655356:ADB655385 AMX655356:AMX655385 AWT655356:AWT655385 BGP655356:BGP655385 BQL655356:BQL655385 CAH655356:CAH655385 CKD655356:CKD655385 CTZ655356:CTZ655385 DDV655356:DDV655385 DNR655356:DNR655385 DXN655356:DXN655385 EHJ655356:EHJ655385 ERF655356:ERF655385 FBB655356:FBB655385 FKX655356:FKX655385 FUT655356:FUT655385 GEP655356:GEP655385 GOL655356:GOL655385 GYH655356:GYH655385 HID655356:HID655385 HRZ655356:HRZ655385 IBV655356:IBV655385 ILR655356:ILR655385 IVN655356:IVN655385 JFJ655356:JFJ655385 JPF655356:JPF655385 JZB655356:JZB655385 KIX655356:KIX655385 KST655356:KST655385 LCP655356:LCP655385 LML655356:LML655385 LWH655356:LWH655385 MGD655356:MGD655385 MPZ655356:MPZ655385 MZV655356:MZV655385 NJR655356:NJR655385 NTN655356:NTN655385 ODJ655356:ODJ655385 ONF655356:ONF655385 OXB655356:OXB655385 PGX655356:PGX655385 PQT655356:PQT655385 QAP655356:QAP655385 QKL655356:QKL655385 QUH655356:QUH655385 RED655356:RED655385 RNZ655356:RNZ655385 RXV655356:RXV655385 SHR655356:SHR655385 SRN655356:SRN655385 TBJ655356:TBJ655385 TLF655356:TLF655385 TVB655356:TVB655385 UEX655356:UEX655385 UOT655356:UOT655385 UYP655356:UYP655385 VIL655356:VIL655385 VSH655356:VSH655385 WCD655356:WCD655385 WLZ655356:WLZ655385 WVV655356:WVV655385 E720895:E720924 JJ720892:JJ720921 TF720892:TF720921 ADB720892:ADB720921 AMX720892:AMX720921 AWT720892:AWT720921 BGP720892:BGP720921 BQL720892:BQL720921 CAH720892:CAH720921 CKD720892:CKD720921 CTZ720892:CTZ720921 DDV720892:DDV720921 DNR720892:DNR720921 DXN720892:DXN720921 EHJ720892:EHJ720921 ERF720892:ERF720921 FBB720892:FBB720921 FKX720892:FKX720921 FUT720892:FUT720921 GEP720892:GEP720921 GOL720892:GOL720921 GYH720892:GYH720921 HID720892:HID720921 HRZ720892:HRZ720921 IBV720892:IBV720921 ILR720892:ILR720921 IVN720892:IVN720921 JFJ720892:JFJ720921 JPF720892:JPF720921 JZB720892:JZB720921 KIX720892:KIX720921 KST720892:KST720921 LCP720892:LCP720921 LML720892:LML720921 LWH720892:LWH720921 MGD720892:MGD720921 MPZ720892:MPZ720921 MZV720892:MZV720921 NJR720892:NJR720921 NTN720892:NTN720921 ODJ720892:ODJ720921 ONF720892:ONF720921 OXB720892:OXB720921 PGX720892:PGX720921 PQT720892:PQT720921 QAP720892:QAP720921 QKL720892:QKL720921 QUH720892:QUH720921 RED720892:RED720921 RNZ720892:RNZ720921 RXV720892:RXV720921 SHR720892:SHR720921 SRN720892:SRN720921 TBJ720892:TBJ720921 TLF720892:TLF720921 TVB720892:TVB720921 UEX720892:UEX720921 UOT720892:UOT720921 UYP720892:UYP720921 VIL720892:VIL720921 VSH720892:VSH720921 WCD720892:WCD720921 WLZ720892:WLZ720921 WVV720892:WVV720921 E786431:E786460 JJ786428:JJ786457 TF786428:TF786457 ADB786428:ADB786457 AMX786428:AMX786457 AWT786428:AWT786457 BGP786428:BGP786457 BQL786428:BQL786457 CAH786428:CAH786457 CKD786428:CKD786457 CTZ786428:CTZ786457 DDV786428:DDV786457 DNR786428:DNR786457 DXN786428:DXN786457 EHJ786428:EHJ786457 ERF786428:ERF786457 FBB786428:FBB786457 FKX786428:FKX786457 FUT786428:FUT786457 GEP786428:GEP786457 GOL786428:GOL786457 GYH786428:GYH786457 HID786428:HID786457 HRZ786428:HRZ786457 IBV786428:IBV786457 ILR786428:ILR786457 IVN786428:IVN786457 JFJ786428:JFJ786457 JPF786428:JPF786457 JZB786428:JZB786457 KIX786428:KIX786457 KST786428:KST786457 LCP786428:LCP786457 LML786428:LML786457 LWH786428:LWH786457 MGD786428:MGD786457 MPZ786428:MPZ786457 MZV786428:MZV786457 NJR786428:NJR786457 NTN786428:NTN786457 ODJ786428:ODJ786457 ONF786428:ONF786457 OXB786428:OXB786457 PGX786428:PGX786457 PQT786428:PQT786457 QAP786428:QAP786457 QKL786428:QKL786457 QUH786428:QUH786457 RED786428:RED786457 RNZ786428:RNZ786457 RXV786428:RXV786457 SHR786428:SHR786457 SRN786428:SRN786457 TBJ786428:TBJ786457 TLF786428:TLF786457 TVB786428:TVB786457 UEX786428:UEX786457 UOT786428:UOT786457 UYP786428:UYP786457 VIL786428:VIL786457 VSH786428:VSH786457 WCD786428:WCD786457 WLZ786428:WLZ786457 WVV786428:WVV786457 E851967:E851996 JJ851964:JJ851993 TF851964:TF851993 ADB851964:ADB851993 AMX851964:AMX851993 AWT851964:AWT851993 BGP851964:BGP851993 BQL851964:BQL851993 CAH851964:CAH851993 CKD851964:CKD851993 CTZ851964:CTZ851993 DDV851964:DDV851993 DNR851964:DNR851993 DXN851964:DXN851993 EHJ851964:EHJ851993 ERF851964:ERF851993 FBB851964:FBB851993 FKX851964:FKX851993 FUT851964:FUT851993 GEP851964:GEP851993 GOL851964:GOL851993 GYH851964:GYH851993 HID851964:HID851993 HRZ851964:HRZ851993 IBV851964:IBV851993 ILR851964:ILR851993 IVN851964:IVN851993 JFJ851964:JFJ851993 JPF851964:JPF851993 JZB851964:JZB851993 KIX851964:KIX851993 KST851964:KST851993 LCP851964:LCP851993 LML851964:LML851993 LWH851964:LWH851993 MGD851964:MGD851993 MPZ851964:MPZ851993 MZV851964:MZV851993 NJR851964:NJR851993 NTN851964:NTN851993 ODJ851964:ODJ851993 ONF851964:ONF851993 OXB851964:OXB851993 PGX851964:PGX851993 PQT851964:PQT851993 QAP851964:QAP851993 QKL851964:QKL851993 QUH851964:QUH851993 RED851964:RED851993 RNZ851964:RNZ851993 RXV851964:RXV851993 SHR851964:SHR851993 SRN851964:SRN851993 TBJ851964:TBJ851993 TLF851964:TLF851993 TVB851964:TVB851993 UEX851964:UEX851993 UOT851964:UOT851993 UYP851964:UYP851993 VIL851964:VIL851993 VSH851964:VSH851993 WCD851964:WCD851993 WLZ851964:WLZ851993 WVV851964:WVV851993 E917503:E917532 JJ917500:JJ917529 TF917500:TF917529 ADB917500:ADB917529 AMX917500:AMX917529 AWT917500:AWT917529 BGP917500:BGP917529 BQL917500:BQL917529 CAH917500:CAH917529 CKD917500:CKD917529 CTZ917500:CTZ917529 DDV917500:DDV917529 DNR917500:DNR917529 DXN917500:DXN917529 EHJ917500:EHJ917529 ERF917500:ERF917529 FBB917500:FBB917529 FKX917500:FKX917529 FUT917500:FUT917529 GEP917500:GEP917529 GOL917500:GOL917529 GYH917500:GYH917529 HID917500:HID917529 HRZ917500:HRZ917529 IBV917500:IBV917529 ILR917500:ILR917529 IVN917500:IVN917529 JFJ917500:JFJ917529 JPF917500:JPF917529 JZB917500:JZB917529 KIX917500:KIX917529 KST917500:KST917529 LCP917500:LCP917529 LML917500:LML917529 LWH917500:LWH917529 MGD917500:MGD917529 MPZ917500:MPZ917529 MZV917500:MZV917529 NJR917500:NJR917529 NTN917500:NTN917529 ODJ917500:ODJ917529 ONF917500:ONF917529 OXB917500:OXB917529 PGX917500:PGX917529 PQT917500:PQT917529 QAP917500:QAP917529 QKL917500:QKL917529 QUH917500:QUH917529 RED917500:RED917529 RNZ917500:RNZ917529 RXV917500:RXV917529 SHR917500:SHR917529 SRN917500:SRN917529 TBJ917500:TBJ917529 TLF917500:TLF917529 TVB917500:TVB917529 UEX917500:UEX917529 UOT917500:UOT917529 UYP917500:UYP917529 VIL917500:VIL917529 VSH917500:VSH917529 WCD917500:WCD917529 WLZ917500:WLZ917529 WVV917500:WVV917529 E983039:E983068 JJ983036:JJ983065 TF983036:TF983065 ADB983036:ADB983065 AMX983036:AMX983065 AWT983036:AWT983065 BGP983036:BGP983065 BQL983036:BQL983065 CAH983036:CAH983065 CKD983036:CKD983065 CTZ983036:CTZ983065 DDV983036:DDV983065 DNR983036:DNR983065 DXN983036:DXN983065 EHJ983036:EHJ983065 ERF983036:ERF983065 FBB983036:FBB983065 FKX983036:FKX983065 FUT983036:FUT983065 GEP983036:GEP983065 GOL983036:GOL983065 GYH983036:GYH983065 HID983036:HID983065 HRZ983036:HRZ983065 IBV983036:IBV983065 ILR983036:ILR983065 IVN983036:IVN983065 JFJ983036:JFJ983065 JPF983036:JPF983065 JZB983036:JZB983065 KIX983036:KIX983065 KST983036:KST983065 LCP983036:LCP983065 LML983036:LML983065 LWH983036:LWH983065 MGD983036:MGD983065 MPZ983036:MPZ983065 MZV983036:MZV983065 NJR983036:NJR983065 NTN983036:NTN983065 ODJ983036:ODJ983065 ONF983036:ONF983065 OXB983036:OXB983065 PGX983036:PGX983065 PQT983036:PQT983065 QAP983036:QAP983065 QKL983036:QKL983065 QUH983036:QUH983065 RED983036:RED983065 RNZ983036:RNZ983065 RXV983036:RXV983065 SHR983036:SHR983065 SRN983036:SRN983065 TBJ983036:TBJ983065 TLF983036:TLF983065 TVB983036:TVB983065 UEX983036:UEX983065 UOT983036:UOT983065 UYP983036:UYP983065 VIL983036:VIL983065 VSH983036:VSH983065 WCD983036:WCD983065 WLZ983036:WLZ983065 WVV983036:WVV983065 WLZ983069:WLZ983098 JJ36:JJ180 TF36:TF180 ADB36:ADB180 AMX36:AMX180 AWT36:AWT180 BGP36:BGP180 BQL36:BQL180 CAH36:CAH180 CKD36:CKD180 CTZ36:CTZ180 DDV36:DDV180 DNR36:DNR180 DXN36:DXN180 EHJ36:EHJ180 ERF36:ERF180 FBB36:FBB180 FKX36:FKX180 FUT36:FUT180 GEP36:GEP180 GOL36:GOL180 GYH36:GYH180 HID36:HID180 HRZ36:HRZ180 IBV36:IBV180 ILR36:ILR180 IVN36:IVN180 JFJ36:JFJ180 JPF36:JPF180 JZB36:JZB180 KIX36:KIX180 KST36:KST180 LCP36:LCP180 LML36:LML180 LWH36:LWH180 MGD36:MGD180 MPZ36:MPZ180 MZV36:MZV180 NJR36:NJR180 NTN36:NTN180 ODJ36:ODJ180 ONF36:ONF180 OXB36:OXB180 PGX36:PGX180 PQT36:PQT180 QAP36:QAP180 QKL36:QKL180 QUH36:QUH180 RED36:RED180 RNZ36:RNZ180 RXV36:RXV180 SHR36:SHR180 SRN36:SRN180 TBJ36:TBJ180 TLF36:TLF180 TVB36:TVB180 UEX36:UEX180 UOT36:UOT180 UYP36:UYP180 VIL36:VIL180 VSH36:VSH180 WCD36:WCD180 WLZ36:WLZ180 WVV36:WVV180 E65238:E65267 JJ65235:JJ65264 TF65235:TF65264 ADB65235:ADB65264 AMX65235:AMX65264 AWT65235:AWT65264 BGP65235:BGP65264 BQL65235:BQL65264 CAH65235:CAH65264 CKD65235:CKD65264 CTZ65235:CTZ65264 DDV65235:DDV65264 DNR65235:DNR65264 DXN65235:DXN65264 EHJ65235:EHJ65264 ERF65235:ERF65264 FBB65235:FBB65264 FKX65235:FKX65264 FUT65235:FUT65264 GEP65235:GEP65264 GOL65235:GOL65264 GYH65235:GYH65264 HID65235:HID65264 HRZ65235:HRZ65264 IBV65235:IBV65264 ILR65235:ILR65264 IVN65235:IVN65264 JFJ65235:JFJ65264 JPF65235:JPF65264 JZB65235:JZB65264 KIX65235:KIX65264 KST65235:KST65264 LCP65235:LCP65264 LML65235:LML65264 LWH65235:LWH65264 MGD65235:MGD65264 MPZ65235:MPZ65264 MZV65235:MZV65264 NJR65235:NJR65264 NTN65235:NTN65264 ODJ65235:ODJ65264 ONF65235:ONF65264 OXB65235:OXB65264 PGX65235:PGX65264 PQT65235:PQT65264 QAP65235:QAP65264 QKL65235:QKL65264 QUH65235:QUH65264 RED65235:RED65264 RNZ65235:RNZ65264 RXV65235:RXV65264 SHR65235:SHR65264 SRN65235:SRN65264 TBJ65235:TBJ65264 TLF65235:TLF65264 TVB65235:TVB65264 UEX65235:UEX65264 UOT65235:UOT65264 UYP65235:UYP65264 VIL65235:VIL65264 VSH65235:VSH65264 WCD65235:WCD65264 WLZ65235:WLZ65264 WVV65235:WVV65264 E130774:E130803 JJ130771:JJ130800 TF130771:TF130800 ADB130771:ADB130800 AMX130771:AMX130800 AWT130771:AWT130800 BGP130771:BGP130800 BQL130771:BQL130800 CAH130771:CAH130800 CKD130771:CKD130800 CTZ130771:CTZ130800 DDV130771:DDV130800 DNR130771:DNR130800 DXN130771:DXN130800 EHJ130771:EHJ130800 ERF130771:ERF130800 FBB130771:FBB130800 FKX130771:FKX130800 FUT130771:FUT130800 GEP130771:GEP130800 GOL130771:GOL130800 GYH130771:GYH130800 HID130771:HID130800 HRZ130771:HRZ130800 IBV130771:IBV130800 ILR130771:ILR130800 IVN130771:IVN130800 JFJ130771:JFJ130800 JPF130771:JPF130800 JZB130771:JZB130800 KIX130771:KIX130800 KST130771:KST130800 LCP130771:LCP130800 LML130771:LML130800 LWH130771:LWH130800 MGD130771:MGD130800 MPZ130771:MPZ130800 MZV130771:MZV130800 NJR130771:NJR130800 NTN130771:NTN130800 ODJ130771:ODJ130800 ONF130771:ONF130800 OXB130771:OXB130800 PGX130771:PGX130800 PQT130771:PQT130800 QAP130771:QAP130800 QKL130771:QKL130800 QUH130771:QUH130800 RED130771:RED130800 RNZ130771:RNZ130800 RXV130771:RXV130800 SHR130771:SHR130800 SRN130771:SRN130800 TBJ130771:TBJ130800 TLF130771:TLF130800 TVB130771:TVB130800 UEX130771:UEX130800 UOT130771:UOT130800 UYP130771:UYP130800 VIL130771:VIL130800 VSH130771:VSH130800 WCD130771:WCD130800 WLZ130771:WLZ130800 WVV130771:WVV130800 E196310:E196339 JJ196307:JJ196336 TF196307:TF196336 ADB196307:ADB196336 AMX196307:AMX196336 AWT196307:AWT196336 BGP196307:BGP196336 BQL196307:BQL196336 CAH196307:CAH196336 CKD196307:CKD196336 CTZ196307:CTZ196336 DDV196307:DDV196336 DNR196307:DNR196336 DXN196307:DXN196336 EHJ196307:EHJ196336 ERF196307:ERF196336 FBB196307:FBB196336 FKX196307:FKX196336 FUT196307:FUT196336 GEP196307:GEP196336 GOL196307:GOL196336 GYH196307:GYH196336 HID196307:HID196336 HRZ196307:HRZ196336 IBV196307:IBV196336 ILR196307:ILR196336 IVN196307:IVN196336 JFJ196307:JFJ196336 JPF196307:JPF196336 JZB196307:JZB196336 KIX196307:KIX196336 KST196307:KST196336 LCP196307:LCP196336 LML196307:LML196336 LWH196307:LWH196336 MGD196307:MGD196336 MPZ196307:MPZ196336 MZV196307:MZV196336 NJR196307:NJR196336 NTN196307:NTN196336 ODJ196307:ODJ196336 ONF196307:ONF196336 OXB196307:OXB196336 PGX196307:PGX196336 PQT196307:PQT196336 QAP196307:QAP196336 QKL196307:QKL196336 QUH196307:QUH196336 RED196307:RED196336 RNZ196307:RNZ196336 RXV196307:RXV196336 SHR196307:SHR196336 SRN196307:SRN196336 TBJ196307:TBJ196336 TLF196307:TLF196336 TVB196307:TVB196336 UEX196307:UEX196336 UOT196307:UOT196336 UYP196307:UYP196336 VIL196307:VIL196336 VSH196307:VSH196336 WCD196307:WCD196336 WLZ196307:WLZ196336 WVV196307:WVV196336 E261846:E261875 JJ261843:JJ261872 TF261843:TF261872 ADB261843:ADB261872 AMX261843:AMX261872 AWT261843:AWT261872 BGP261843:BGP261872 BQL261843:BQL261872 CAH261843:CAH261872 CKD261843:CKD261872 CTZ261843:CTZ261872 DDV261843:DDV261872 DNR261843:DNR261872 DXN261843:DXN261872 EHJ261843:EHJ261872 ERF261843:ERF261872 FBB261843:FBB261872 FKX261843:FKX261872 FUT261843:FUT261872 GEP261843:GEP261872 GOL261843:GOL261872 GYH261843:GYH261872 HID261843:HID261872 HRZ261843:HRZ261872 IBV261843:IBV261872 ILR261843:ILR261872 IVN261843:IVN261872 JFJ261843:JFJ261872 JPF261843:JPF261872 JZB261843:JZB261872 KIX261843:KIX261872 KST261843:KST261872 LCP261843:LCP261872 LML261843:LML261872 LWH261843:LWH261872 MGD261843:MGD261872 MPZ261843:MPZ261872 MZV261843:MZV261872 NJR261843:NJR261872 NTN261843:NTN261872 ODJ261843:ODJ261872 ONF261843:ONF261872 OXB261843:OXB261872 PGX261843:PGX261872 PQT261843:PQT261872 QAP261843:QAP261872 QKL261843:QKL261872 QUH261843:QUH261872 RED261843:RED261872 RNZ261843:RNZ261872 RXV261843:RXV261872 SHR261843:SHR261872 SRN261843:SRN261872 TBJ261843:TBJ261872 TLF261843:TLF261872 TVB261843:TVB261872 UEX261843:UEX261872 UOT261843:UOT261872 UYP261843:UYP261872 VIL261843:VIL261872 VSH261843:VSH261872 WCD261843:WCD261872 WLZ261843:WLZ261872 WVV261843:WVV261872 E327382:E327411 JJ327379:JJ327408 TF327379:TF327408 ADB327379:ADB327408 AMX327379:AMX327408 AWT327379:AWT327408 BGP327379:BGP327408 BQL327379:BQL327408 CAH327379:CAH327408 CKD327379:CKD327408 CTZ327379:CTZ327408 DDV327379:DDV327408 DNR327379:DNR327408 DXN327379:DXN327408 EHJ327379:EHJ327408 ERF327379:ERF327408 FBB327379:FBB327408 FKX327379:FKX327408 FUT327379:FUT327408 GEP327379:GEP327408 GOL327379:GOL327408 GYH327379:GYH327408 HID327379:HID327408 HRZ327379:HRZ327408 IBV327379:IBV327408 ILR327379:ILR327408 IVN327379:IVN327408 JFJ327379:JFJ327408 JPF327379:JPF327408 JZB327379:JZB327408 KIX327379:KIX327408 KST327379:KST327408 LCP327379:LCP327408 LML327379:LML327408 LWH327379:LWH327408 MGD327379:MGD327408 MPZ327379:MPZ327408 MZV327379:MZV327408 NJR327379:NJR327408 NTN327379:NTN327408 ODJ327379:ODJ327408 ONF327379:ONF327408 OXB327379:OXB327408 PGX327379:PGX327408 PQT327379:PQT327408 QAP327379:QAP327408 QKL327379:QKL327408 QUH327379:QUH327408 RED327379:RED327408 RNZ327379:RNZ327408 RXV327379:RXV327408 SHR327379:SHR327408 SRN327379:SRN327408 TBJ327379:TBJ327408 TLF327379:TLF327408 TVB327379:TVB327408 UEX327379:UEX327408 UOT327379:UOT327408 UYP327379:UYP327408 VIL327379:VIL327408 VSH327379:VSH327408 WCD327379:WCD327408 WLZ327379:WLZ327408 WVV327379:WVV327408 E392918:E392947 JJ392915:JJ392944 TF392915:TF392944 ADB392915:ADB392944 AMX392915:AMX392944 AWT392915:AWT392944 BGP392915:BGP392944 BQL392915:BQL392944 CAH392915:CAH392944 CKD392915:CKD392944 CTZ392915:CTZ392944 DDV392915:DDV392944 DNR392915:DNR392944 DXN392915:DXN392944 EHJ392915:EHJ392944 ERF392915:ERF392944 FBB392915:FBB392944 FKX392915:FKX392944 FUT392915:FUT392944 GEP392915:GEP392944 GOL392915:GOL392944 GYH392915:GYH392944 HID392915:HID392944 HRZ392915:HRZ392944 IBV392915:IBV392944 ILR392915:ILR392944 IVN392915:IVN392944 JFJ392915:JFJ392944 JPF392915:JPF392944 JZB392915:JZB392944 KIX392915:KIX392944 KST392915:KST392944 LCP392915:LCP392944 LML392915:LML392944 LWH392915:LWH392944 MGD392915:MGD392944 MPZ392915:MPZ392944 MZV392915:MZV392944 NJR392915:NJR392944 NTN392915:NTN392944 ODJ392915:ODJ392944 ONF392915:ONF392944 OXB392915:OXB392944 PGX392915:PGX392944 PQT392915:PQT392944 QAP392915:QAP392944 QKL392915:QKL392944 QUH392915:QUH392944 RED392915:RED392944 RNZ392915:RNZ392944 RXV392915:RXV392944 SHR392915:SHR392944 SRN392915:SRN392944 TBJ392915:TBJ392944 TLF392915:TLF392944 TVB392915:TVB392944 UEX392915:UEX392944 UOT392915:UOT392944 UYP392915:UYP392944 VIL392915:VIL392944 VSH392915:VSH392944 WCD392915:WCD392944 WLZ392915:WLZ392944 WVV392915:WVV392944 E458454:E458483 JJ458451:JJ458480 TF458451:TF458480 ADB458451:ADB458480 AMX458451:AMX458480 AWT458451:AWT458480 BGP458451:BGP458480 BQL458451:BQL458480 CAH458451:CAH458480 CKD458451:CKD458480 CTZ458451:CTZ458480 DDV458451:DDV458480 DNR458451:DNR458480 DXN458451:DXN458480 EHJ458451:EHJ458480 ERF458451:ERF458480 FBB458451:FBB458480 FKX458451:FKX458480 FUT458451:FUT458480 GEP458451:GEP458480 GOL458451:GOL458480 GYH458451:GYH458480 HID458451:HID458480 HRZ458451:HRZ458480 IBV458451:IBV458480 ILR458451:ILR458480 IVN458451:IVN458480 JFJ458451:JFJ458480 JPF458451:JPF458480 JZB458451:JZB458480 KIX458451:KIX458480 KST458451:KST458480 LCP458451:LCP458480 LML458451:LML458480 LWH458451:LWH458480 MGD458451:MGD458480 MPZ458451:MPZ458480 MZV458451:MZV458480 NJR458451:NJR458480 NTN458451:NTN458480 ODJ458451:ODJ458480 ONF458451:ONF458480 OXB458451:OXB458480 PGX458451:PGX458480 PQT458451:PQT458480 QAP458451:QAP458480 QKL458451:QKL458480 QUH458451:QUH458480 RED458451:RED458480 RNZ458451:RNZ458480 RXV458451:RXV458480 SHR458451:SHR458480 SRN458451:SRN458480 TBJ458451:TBJ458480 TLF458451:TLF458480 TVB458451:TVB458480 UEX458451:UEX458480 UOT458451:UOT458480 UYP458451:UYP458480 VIL458451:VIL458480 VSH458451:VSH458480 WCD458451:WCD458480 WLZ458451:WLZ458480 WVV458451:WVV458480 E523990:E524019 JJ523987:JJ524016 TF523987:TF524016 ADB523987:ADB524016 AMX523987:AMX524016 AWT523987:AWT524016 BGP523987:BGP524016 BQL523987:BQL524016 CAH523987:CAH524016 CKD523987:CKD524016 CTZ523987:CTZ524016 DDV523987:DDV524016 DNR523987:DNR524016 DXN523987:DXN524016 EHJ523987:EHJ524016 ERF523987:ERF524016 FBB523987:FBB524016 FKX523987:FKX524016 FUT523987:FUT524016 GEP523987:GEP524016 GOL523987:GOL524016 GYH523987:GYH524016 HID523987:HID524016 HRZ523987:HRZ524016 IBV523987:IBV524016 ILR523987:ILR524016 IVN523987:IVN524016 JFJ523987:JFJ524016 JPF523987:JPF524016 JZB523987:JZB524016 KIX523987:KIX524016 KST523987:KST524016 LCP523987:LCP524016 LML523987:LML524016 LWH523987:LWH524016 MGD523987:MGD524016 MPZ523987:MPZ524016 MZV523987:MZV524016 NJR523987:NJR524016 NTN523987:NTN524016 ODJ523987:ODJ524016 ONF523987:ONF524016 OXB523987:OXB524016 PGX523987:PGX524016 PQT523987:PQT524016 QAP523987:QAP524016 QKL523987:QKL524016 QUH523987:QUH524016 RED523987:RED524016 RNZ523987:RNZ524016 RXV523987:RXV524016 SHR523987:SHR524016 SRN523987:SRN524016 TBJ523987:TBJ524016 TLF523987:TLF524016 TVB523987:TVB524016 UEX523987:UEX524016 UOT523987:UOT524016 UYP523987:UYP524016 VIL523987:VIL524016 VSH523987:VSH524016 WCD523987:WCD524016 WLZ523987:WLZ524016 WVV523987:WVV524016 E589526:E589555 JJ589523:JJ589552 TF589523:TF589552 ADB589523:ADB589552 AMX589523:AMX589552 AWT589523:AWT589552 BGP589523:BGP589552 BQL589523:BQL589552 CAH589523:CAH589552 CKD589523:CKD589552 CTZ589523:CTZ589552 DDV589523:DDV589552 DNR589523:DNR589552 DXN589523:DXN589552 EHJ589523:EHJ589552 ERF589523:ERF589552 FBB589523:FBB589552 FKX589523:FKX589552 FUT589523:FUT589552 GEP589523:GEP589552 GOL589523:GOL589552 GYH589523:GYH589552 HID589523:HID589552 HRZ589523:HRZ589552 IBV589523:IBV589552 ILR589523:ILR589552 IVN589523:IVN589552 JFJ589523:JFJ589552 JPF589523:JPF589552 JZB589523:JZB589552 KIX589523:KIX589552 KST589523:KST589552 LCP589523:LCP589552 LML589523:LML589552 LWH589523:LWH589552 MGD589523:MGD589552 MPZ589523:MPZ589552 MZV589523:MZV589552 NJR589523:NJR589552 NTN589523:NTN589552 ODJ589523:ODJ589552 ONF589523:ONF589552 OXB589523:OXB589552 PGX589523:PGX589552 PQT589523:PQT589552 QAP589523:QAP589552 QKL589523:QKL589552 QUH589523:QUH589552 RED589523:RED589552 RNZ589523:RNZ589552 RXV589523:RXV589552 SHR589523:SHR589552 SRN589523:SRN589552 TBJ589523:TBJ589552 TLF589523:TLF589552 TVB589523:TVB589552 UEX589523:UEX589552 UOT589523:UOT589552 UYP589523:UYP589552 VIL589523:VIL589552 VSH589523:VSH589552 WCD589523:WCD589552 WLZ589523:WLZ589552 WVV589523:WVV589552 E655062:E655091 JJ655059:JJ655088 TF655059:TF655088 ADB655059:ADB655088 AMX655059:AMX655088 AWT655059:AWT655088 BGP655059:BGP655088 BQL655059:BQL655088 CAH655059:CAH655088 CKD655059:CKD655088 CTZ655059:CTZ655088 DDV655059:DDV655088 DNR655059:DNR655088 DXN655059:DXN655088 EHJ655059:EHJ655088 ERF655059:ERF655088 FBB655059:FBB655088 FKX655059:FKX655088 FUT655059:FUT655088 GEP655059:GEP655088 GOL655059:GOL655088 GYH655059:GYH655088 HID655059:HID655088 HRZ655059:HRZ655088 IBV655059:IBV655088 ILR655059:ILR655088 IVN655059:IVN655088 JFJ655059:JFJ655088 JPF655059:JPF655088 JZB655059:JZB655088 KIX655059:KIX655088 KST655059:KST655088 LCP655059:LCP655088 LML655059:LML655088 LWH655059:LWH655088 MGD655059:MGD655088 MPZ655059:MPZ655088 MZV655059:MZV655088 NJR655059:NJR655088 NTN655059:NTN655088 ODJ655059:ODJ655088 ONF655059:ONF655088 OXB655059:OXB655088 PGX655059:PGX655088 PQT655059:PQT655088 QAP655059:QAP655088 QKL655059:QKL655088 QUH655059:QUH655088 RED655059:RED655088 RNZ655059:RNZ655088 RXV655059:RXV655088 SHR655059:SHR655088 SRN655059:SRN655088 TBJ655059:TBJ655088 TLF655059:TLF655088 TVB655059:TVB655088 UEX655059:UEX655088 UOT655059:UOT655088 UYP655059:UYP655088 VIL655059:VIL655088 VSH655059:VSH655088 WCD655059:WCD655088 WLZ655059:WLZ655088 WVV655059:WVV655088 E720598:E720627 JJ720595:JJ720624 TF720595:TF720624 ADB720595:ADB720624 AMX720595:AMX720624 AWT720595:AWT720624 BGP720595:BGP720624 BQL720595:BQL720624 CAH720595:CAH720624 CKD720595:CKD720624 CTZ720595:CTZ720624 DDV720595:DDV720624 DNR720595:DNR720624 DXN720595:DXN720624 EHJ720595:EHJ720624 ERF720595:ERF720624 FBB720595:FBB720624 FKX720595:FKX720624 FUT720595:FUT720624 GEP720595:GEP720624 GOL720595:GOL720624 GYH720595:GYH720624 HID720595:HID720624 HRZ720595:HRZ720624 IBV720595:IBV720624 ILR720595:ILR720624 IVN720595:IVN720624 JFJ720595:JFJ720624 JPF720595:JPF720624 JZB720595:JZB720624 KIX720595:KIX720624 KST720595:KST720624 LCP720595:LCP720624 LML720595:LML720624 LWH720595:LWH720624 MGD720595:MGD720624 MPZ720595:MPZ720624 MZV720595:MZV720624 NJR720595:NJR720624 NTN720595:NTN720624 ODJ720595:ODJ720624 ONF720595:ONF720624 OXB720595:OXB720624 PGX720595:PGX720624 PQT720595:PQT720624 QAP720595:QAP720624 QKL720595:QKL720624 QUH720595:QUH720624 RED720595:RED720624 RNZ720595:RNZ720624 RXV720595:RXV720624 SHR720595:SHR720624 SRN720595:SRN720624 TBJ720595:TBJ720624 TLF720595:TLF720624 TVB720595:TVB720624 UEX720595:UEX720624 UOT720595:UOT720624 UYP720595:UYP720624 VIL720595:VIL720624 VSH720595:VSH720624 WCD720595:WCD720624 WLZ720595:WLZ720624 WVV720595:WVV720624 E786134:E786163 JJ786131:JJ786160 TF786131:TF786160 ADB786131:ADB786160 AMX786131:AMX786160 AWT786131:AWT786160 BGP786131:BGP786160 BQL786131:BQL786160 CAH786131:CAH786160 CKD786131:CKD786160 CTZ786131:CTZ786160 DDV786131:DDV786160 DNR786131:DNR786160 DXN786131:DXN786160 EHJ786131:EHJ786160 ERF786131:ERF786160 FBB786131:FBB786160 FKX786131:FKX786160 FUT786131:FUT786160 GEP786131:GEP786160 GOL786131:GOL786160 GYH786131:GYH786160 HID786131:HID786160 HRZ786131:HRZ786160 IBV786131:IBV786160 ILR786131:ILR786160 IVN786131:IVN786160 JFJ786131:JFJ786160 JPF786131:JPF786160 JZB786131:JZB786160 KIX786131:KIX786160 KST786131:KST786160 LCP786131:LCP786160 LML786131:LML786160 LWH786131:LWH786160 MGD786131:MGD786160 MPZ786131:MPZ786160 MZV786131:MZV786160 NJR786131:NJR786160 NTN786131:NTN786160 ODJ786131:ODJ786160 ONF786131:ONF786160 OXB786131:OXB786160 PGX786131:PGX786160 PQT786131:PQT786160 QAP786131:QAP786160 QKL786131:QKL786160 QUH786131:QUH786160 RED786131:RED786160 RNZ786131:RNZ786160 RXV786131:RXV786160 SHR786131:SHR786160 SRN786131:SRN786160 TBJ786131:TBJ786160 TLF786131:TLF786160 TVB786131:TVB786160 UEX786131:UEX786160 UOT786131:UOT786160 UYP786131:UYP786160 VIL786131:VIL786160 VSH786131:VSH786160 WCD786131:WCD786160 WLZ786131:WLZ786160 WVV786131:WVV786160 E851670:E851699 JJ851667:JJ851696 TF851667:TF851696 ADB851667:ADB851696 AMX851667:AMX851696 AWT851667:AWT851696 BGP851667:BGP851696 BQL851667:BQL851696 CAH851667:CAH851696 CKD851667:CKD851696 CTZ851667:CTZ851696 DDV851667:DDV851696 DNR851667:DNR851696 DXN851667:DXN851696 EHJ851667:EHJ851696 ERF851667:ERF851696 FBB851667:FBB851696 FKX851667:FKX851696 FUT851667:FUT851696 GEP851667:GEP851696 GOL851667:GOL851696 GYH851667:GYH851696 HID851667:HID851696 HRZ851667:HRZ851696 IBV851667:IBV851696 ILR851667:ILR851696 IVN851667:IVN851696 JFJ851667:JFJ851696 JPF851667:JPF851696 JZB851667:JZB851696 KIX851667:KIX851696 KST851667:KST851696 LCP851667:LCP851696 LML851667:LML851696 LWH851667:LWH851696 MGD851667:MGD851696 MPZ851667:MPZ851696 MZV851667:MZV851696 NJR851667:NJR851696 NTN851667:NTN851696 ODJ851667:ODJ851696 ONF851667:ONF851696 OXB851667:OXB851696 PGX851667:PGX851696 PQT851667:PQT851696 QAP851667:QAP851696 QKL851667:QKL851696 QUH851667:QUH851696 RED851667:RED851696 RNZ851667:RNZ851696 RXV851667:RXV851696 SHR851667:SHR851696 SRN851667:SRN851696 TBJ851667:TBJ851696 TLF851667:TLF851696 TVB851667:TVB851696 UEX851667:UEX851696 UOT851667:UOT851696 UYP851667:UYP851696 VIL851667:VIL851696 VSH851667:VSH851696 WCD851667:WCD851696 WLZ851667:WLZ851696 WVV851667:WVV851696 E917206:E917235 JJ917203:JJ917232 TF917203:TF917232 ADB917203:ADB917232 AMX917203:AMX917232 AWT917203:AWT917232 BGP917203:BGP917232 BQL917203:BQL917232 CAH917203:CAH917232 CKD917203:CKD917232 CTZ917203:CTZ917232 DDV917203:DDV917232 DNR917203:DNR917232 DXN917203:DXN917232 EHJ917203:EHJ917232 ERF917203:ERF917232 FBB917203:FBB917232 FKX917203:FKX917232 FUT917203:FUT917232 GEP917203:GEP917232 GOL917203:GOL917232 GYH917203:GYH917232 HID917203:HID917232 HRZ917203:HRZ917232 IBV917203:IBV917232 ILR917203:ILR917232 IVN917203:IVN917232 JFJ917203:JFJ917232 JPF917203:JPF917232 JZB917203:JZB917232 KIX917203:KIX917232 KST917203:KST917232 LCP917203:LCP917232 LML917203:LML917232 LWH917203:LWH917232 MGD917203:MGD917232 MPZ917203:MPZ917232 MZV917203:MZV917232 NJR917203:NJR917232 NTN917203:NTN917232 ODJ917203:ODJ917232 ONF917203:ONF917232 OXB917203:OXB917232 PGX917203:PGX917232 PQT917203:PQT917232 QAP917203:QAP917232 QKL917203:QKL917232 QUH917203:QUH917232 RED917203:RED917232 RNZ917203:RNZ917232 RXV917203:RXV917232 SHR917203:SHR917232 SRN917203:SRN917232 TBJ917203:TBJ917232 TLF917203:TLF917232 TVB917203:TVB917232 UEX917203:UEX917232 UOT917203:UOT917232 UYP917203:UYP917232 VIL917203:VIL917232 VSH917203:VSH917232 WCD917203:WCD917232 WLZ917203:WLZ917232 WVV917203:WVV917232 E982742:E982771 JJ982739:JJ982768 TF982739:TF982768 ADB982739:ADB982768 AMX982739:AMX982768 AWT982739:AWT982768 BGP982739:BGP982768 BQL982739:BQL982768 CAH982739:CAH982768 CKD982739:CKD982768 CTZ982739:CTZ982768 DDV982739:DDV982768 DNR982739:DNR982768 DXN982739:DXN982768 EHJ982739:EHJ982768 ERF982739:ERF982768 FBB982739:FBB982768 FKX982739:FKX982768 FUT982739:FUT982768 GEP982739:GEP982768 GOL982739:GOL982768 GYH982739:GYH982768 HID982739:HID982768 HRZ982739:HRZ982768 IBV982739:IBV982768 ILR982739:ILR982768 IVN982739:IVN982768 JFJ982739:JFJ982768 JPF982739:JPF982768 JZB982739:JZB982768 KIX982739:KIX982768 KST982739:KST982768 LCP982739:LCP982768 LML982739:LML982768 LWH982739:LWH982768 MGD982739:MGD982768 MPZ982739:MPZ982768 MZV982739:MZV982768 NJR982739:NJR982768 NTN982739:NTN982768 ODJ982739:ODJ982768 ONF982739:ONF982768 OXB982739:OXB982768 PGX982739:PGX982768 PQT982739:PQT982768 QAP982739:QAP982768 QKL982739:QKL982768 QUH982739:QUH982768 RED982739:RED982768 RNZ982739:RNZ982768 RXV982739:RXV982768 SHR982739:SHR982768 SRN982739:SRN982768 TBJ982739:TBJ982768 TLF982739:TLF982768 TVB982739:TVB982768 UEX982739:UEX982768 UOT982739:UOT982768 UYP982739:UYP982768 VIL982739:VIL982768 VSH982739:VSH982768 WCD982739:WCD982768 WLZ982739:WLZ982768 WVV982739:WVV982768 E65271:E65300 JJ65268:JJ65297 TF65268:TF65297 ADB65268:ADB65297 AMX65268:AMX65297 AWT65268:AWT65297 BGP65268:BGP65297 BQL65268:BQL65297 CAH65268:CAH65297 CKD65268:CKD65297 CTZ65268:CTZ65297 DDV65268:DDV65297 DNR65268:DNR65297 DXN65268:DXN65297 EHJ65268:EHJ65297 ERF65268:ERF65297 FBB65268:FBB65297 FKX65268:FKX65297 FUT65268:FUT65297 GEP65268:GEP65297 GOL65268:GOL65297 GYH65268:GYH65297 HID65268:HID65297 HRZ65268:HRZ65297 IBV65268:IBV65297 ILR65268:ILR65297 IVN65268:IVN65297 JFJ65268:JFJ65297 JPF65268:JPF65297 JZB65268:JZB65297 KIX65268:KIX65297 KST65268:KST65297 LCP65268:LCP65297 LML65268:LML65297 LWH65268:LWH65297 MGD65268:MGD65297 MPZ65268:MPZ65297 MZV65268:MZV65297 NJR65268:NJR65297 NTN65268:NTN65297 ODJ65268:ODJ65297 ONF65268:ONF65297 OXB65268:OXB65297 PGX65268:PGX65297 PQT65268:PQT65297 QAP65268:QAP65297 QKL65268:QKL65297 QUH65268:QUH65297 RED65268:RED65297 RNZ65268:RNZ65297 RXV65268:RXV65297 SHR65268:SHR65297 SRN65268:SRN65297 TBJ65268:TBJ65297 TLF65268:TLF65297 TVB65268:TVB65297 UEX65268:UEX65297 UOT65268:UOT65297 UYP65268:UYP65297 VIL65268:VIL65297 VSH65268:VSH65297 WCD65268:WCD65297 WLZ65268:WLZ65297 WVV65268:WVV65297 E130807:E130836 JJ130804:JJ130833 TF130804:TF130833 ADB130804:ADB130833 AMX130804:AMX130833 AWT130804:AWT130833 BGP130804:BGP130833 BQL130804:BQL130833 CAH130804:CAH130833 CKD130804:CKD130833 CTZ130804:CTZ130833 DDV130804:DDV130833 DNR130804:DNR130833 DXN130804:DXN130833 EHJ130804:EHJ130833 ERF130804:ERF130833 FBB130804:FBB130833 FKX130804:FKX130833 FUT130804:FUT130833 GEP130804:GEP130833 GOL130804:GOL130833 GYH130804:GYH130833 HID130804:HID130833 HRZ130804:HRZ130833 IBV130804:IBV130833 ILR130804:ILR130833 IVN130804:IVN130833 JFJ130804:JFJ130833 JPF130804:JPF130833 JZB130804:JZB130833 KIX130804:KIX130833 KST130804:KST130833 LCP130804:LCP130833 LML130804:LML130833 LWH130804:LWH130833 MGD130804:MGD130833 MPZ130804:MPZ130833 MZV130804:MZV130833 NJR130804:NJR130833 NTN130804:NTN130833 ODJ130804:ODJ130833 ONF130804:ONF130833 OXB130804:OXB130833 PGX130804:PGX130833 PQT130804:PQT130833 QAP130804:QAP130833 QKL130804:QKL130833 QUH130804:QUH130833 RED130804:RED130833 RNZ130804:RNZ130833 RXV130804:RXV130833 SHR130804:SHR130833 SRN130804:SRN130833 TBJ130804:TBJ130833 TLF130804:TLF130833 TVB130804:TVB130833 UEX130804:UEX130833 UOT130804:UOT130833 UYP130804:UYP130833 VIL130804:VIL130833 VSH130804:VSH130833 WCD130804:WCD130833 WLZ130804:WLZ130833 WVV130804:WVV130833 E196343:E196372 JJ196340:JJ196369 TF196340:TF196369 ADB196340:ADB196369 AMX196340:AMX196369 AWT196340:AWT196369 BGP196340:BGP196369 BQL196340:BQL196369 CAH196340:CAH196369 CKD196340:CKD196369 CTZ196340:CTZ196369 DDV196340:DDV196369 DNR196340:DNR196369 DXN196340:DXN196369 EHJ196340:EHJ196369 ERF196340:ERF196369 FBB196340:FBB196369 FKX196340:FKX196369 FUT196340:FUT196369 GEP196340:GEP196369 GOL196340:GOL196369 GYH196340:GYH196369 HID196340:HID196369 HRZ196340:HRZ196369 IBV196340:IBV196369 ILR196340:ILR196369 IVN196340:IVN196369 JFJ196340:JFJ196369 JPF196340:JPF196369 JZB196340:JZB196369 KIX196340:KIX196369 KST196340:KST196369 LCP196340:LCP196369 LML196340:LML196369 LWH196340:LWH196369 MGD196340:MGD196369 MPZ196340:MPZ196369 MZV196340:MZV196369 NJR196340:NJR196369 NTN196340:NTN196369 ODJ196340:ODJ196369 ONF196340:ONF196369 OXB196340:OXB196369 PGX196340:PGX196369 PQT196340:PQT196369 QAP196340:QAP196369 QKL196340:QKL196369 QUH196340:QUH196369 RED196340:RED196369 RNZ196340:RNZ196369 RXV196340:RXV196369 SHR196340:SHR196369 SRN196340:SRN196369 TBJ196340:TBJ196369 TLF196340:TLF196369 TVB196340:TVB196369 UEX196340:UEX196369 UOT196340:UOT196369 UYP196340:UYP196369 VIL196340:VIL196369 VSH196340:VSH196369 WCD196340:WCD196369 WLZ196340:WLZ196369 WVV196340:WVV196369 E261879:E261908 JJ261876:JJ261905 TF261876:TF261905 ADB261876:ADB261905 AMX261876:AMX261905 AWT261876:AWT261905 BGP261876:BGP261905 BQL261876:BQL261905 CAH261876:CAH261905 CKD261876:CKD261905 CTZ261876:CTZ261905 DDV261876:DDV261905 DNR261876:DNR261905 DXN261876:DXN261905 EHJ261876:EHJ261905 ERF261876:ERF261905 FBB261876:FBB261905 FKX261876:FKX261905 FUT261876:FUT261905 GEP261876:GEP261905 GOL261876:GOL261905 GYH261876:GYH261905 HID261876:HID261905 HRZ261876:HRZ261905 IBV261876:IBV261905 ILR261876:ILR261905 IVN261876:IVN261905 JFJ261876:JFJ261905 JPF261876:JPF261905 JZB261876:JZB261905 KIX261876:KIX261905 KST261876:KST261905 LCP261876:LCP261905 LML261876:LML261905 LWH261876:LWH261905 MGD261876:MGD261905 MPZ261876:MPZ261905 MZV261876:MZV261905 NJR261876:NJR261905 NTN261876:NTN261905 ODJ261876:ODJ261905 ONF261876:ONF261905 OXB261876:OXB261905 PGX261876:PGX261905 PQT261876:PQT261905 QAP261876:QAP261905 QKL261876:QKL261905 QUH261876:QUH261905 RED261876:RED261905 RNZ261876:RNZ261905 RXV261876:RXV261905 SHR261876:SHR261905 SRN261876:SRN261905 TBJ261876:TBJ261905 TLF261876:TLF261905 TVB261876:TVB261905 UEX261876:UEX261905 UOT261876:UOT261905 UYP261876:UYP261905 VIL261876:VIL261905 VSH261876:VSH261905 WCD261876:WCD261905 WLZ261876:WLZ261905 WVV261876:WVV261905 E327415:E327444 JJ327412:JJ327441 TF327412:TF327441 ADB327412:ADB327441 AMX327412:AMX327441 AWT327412:AWT327441 BGP327412:BGP327441 BQL327412:BQL327441 CAH327412:CAH327441 CKD327412:CKD327441 CTZ327412:CTZ327441 DDV327412:DDV327441 DNR327412:DNR327441 DXN327412:DXN327441 EHJ327412:EHJ327441 ERF327412:ERF327441 FBB327412:FBB327441 FKX327412:FKX327441 FUT327412:FUT327441 GEP327412:GEP327441 GOL327412:GOL327441 GYH327412:GYH327441 HID327412:HID327441 HRZ327412:HRZ327441 IBV327412:IBV327441 ILR327412:ILR327441 IVN327412:IVN327441 JFJ327412:JFJ327441 JPF327412:JPF327441 JZB327412:JZB327441 KIX327412:KIX327441 KST327412:KST327441 LCP327412:LCP327441 LML327412:LML327441 LWH327412:LWH327441 MGD327412:MGD327441 MPZ327412:MPZ327441 MZV327412:MZV327441 NJR327412:NJR327441 NTN327412:NTN327441 ODJ327412:ODJ327441 ONF327412:ONF327441 OXB327412:OXB327441 PGX327412:PGX327441 PQT327412:PQT327441 QAP327412:QAP327441 QKL327412:QKL327441 QUH327412:QUH327441 RED327412:RED327441 RNZ327412:RNZ327441 RXV327412:RXV327441 SHR327412:SHR327441 SRN327412:SRN327441 TBJ327412:TBJ327441 TLF327412:TLF327441 TVB327412:TVB327441 UEX327412:UEX327441 UOT327412:UOT327441 UYP327412:UYP327441 VIL327412:VIL327441 VSH327412:VSH327441 WCD327412:WCD327441 WLZ327412:WLZ327441 WVV327412:WVV327441 E392951:E392980 JJ392948:JJ392977 TF392948:TF392977 ADB392948:ADB392977 AMX392948:AMX392977 AWT392948:AWT392977 BGP392948:BGP392977 BQL392948:BQL392977 CAH392948:CAH392977 CKD392948:CKD392977 CTZ392948:CTZ392977 DDV392948:DDV392977 DNR392948:DNR392977 DXN392948:DXN392977 EHJ392948:EHJ392977 ERF392948:ERF392977 FBB392948:FBB392977 FKX392948:FKX392977 FUT392948:FUT392977 GEP392948:GEP392977 GOL392948:GOL392977 GYH392948:GYH392977 HID392948:HID392977 HRZ392948:HRZ392977 IBV392948:IBV392977 ILR392948:ILR392977 IVN392948:IVN392977 JFJ392948:JFJ392977 JPF392948:JPF392977 JZB392948:JZB392977 KIX392948:KIX392977 KST392948:KST392977 LCP392948:LCP392977 LML392948:LML392977 LWH392948:LWH392977 MGD392948:MGD392977 MPZ392948:MPZ392977 MZV392948:MZV392977 NJR392948:NJR392977 NTN392948:NTN392977 ODJ392948:ODJ392977 ONF392948:ONF392977 OXB392948:OXB392977 PGX392948:PGX392977 PQT392948:PQT392977 QAP392948:QAP392977 QKL392948:QKL392977 QUH392948:QUH392977 RED392948:RED392977 RNZ392948:RNZ392977 RXV392948:RXV392977 SHR392948:SHR392977 SRN392948:SRN392977 TBJ392948:TBJ392977 TLF392948:TLF392977 TVB392948:TVB392977 UEX392948:UEX392977 UOT392948:UOT392977 UYP392948:UYP392977 VIL392948:VIL392977 VSH392948:VSH392977 WCD392948:WCD392977 WLZ392948:WLZ392977 WVV392948:WVV392977 E458487:E458516 JJ458484:JJ458513 TF458484:TF458513 ADB458484:ADB458513 AMX458484:AMX458513 AWT458484:AWT458513 BGP458484:BGP458513 BQL458484:BQL458513 CAH458484:CAH458513 CKD458484:CKD458513 CTZ458484:CTZ458513 DDV458484:DDV458513 DNR458484:DNR458513 DXN458484:DXN458513 EHJ458484:EHJ458513 ERF458484:ERF458513 FBB458484:FBB458513 FKX458484:FKX458513 FUT458484:FUT458513 GEP458484:GEP458513 GOL458484:GOL458513 GYH458484:GYH458513 HID458484:HID458513 HRZ458484:HRZ458513 IBV458484:IBV458513 ILR458484:ILR458513 IVN458484:IVN458513 JFJ458484:JFJ458513 JPF458484:JPF458513 JZB458484:JZB458513 KIX458484:KIX458513 KST458484:KST458513 LCP458484:LCP458513 LML458484:LML458513 LWH458484:LWH458513 MGD458484:MGD458513 MPZ458484:MPZ458513 MZV458484:MZV458513 NJR458484:NJR458513 NTN458484:NTN458513 ODJ458484:ODJ458513 ONF458484:ONF458513 OXB458484:OXB458513 PGX458484:PGX458513 PQT458484:PQT458513 QAP458484:QAP458513 QKL458484:QKL458513 QUH458484:QUH458513 RED458484:RED458513 RNZ458484:RNZ458513 RXV458484:RXV458513 SHR458484:SHR458513 SRN458484:SRN458513 TBJ458484:TBJ458513 TLF458484:TLF458513 TVB458484:TVB458513 UEX458484:UEX458513 UOT458484:UOT458513 UYP458484:UYP458513 VIL458484:VIL458513 VSH458484:VSH458513 WCD458484:WCD458513 WLZ458484:WLZ458513 WVV458484:WVV458513 E524023:E524052 JJ524020:JJ524049 TF524020:TF524049 ADB524020:ADB524049 AMX524020:AMX524049 AWT524020:AWT524049 BGP524020:BGP524049 BQL524020:BQL524049 CAH524020:CAH524049 CKD524020:CKD524049 CTZ524020:CTZ524049 DDV524020:DDV524049 DNR524020:DNR524049 DXN524020:DXN524049 EHJ524020:EHJ524049 ERF524020:ERF524049 FBB524020:FBB524049 FKX524020:FKX524049 FUT524020:FUT524049 GEP524020:GEP524049 GOL524020:GOL524049 GYH524020:GYH524049 HID524020:HID524049 HRZ524020:HRZ524049 IBV524020:IBV524049 ILR524020:ILR524049 IVN524020:IVN524049 JFJ524020:JFJ524049 JPF524020:JPF524049 JZB524020:JZB524049 KIX524020:KIX524049 KST524020:KST524049 LCP524020:LCP524049 LML524020:LML524049 LWH524020:LWH524049 MGD524020:MGD524049 MPZ524020:MPZ524049 MZV524020:MZV524049 NJR524020:NJR524049 NTN524020:NTN524049 ODJ524020:ODJ524049 ONF524020:ONF524049 OXB524020:OXB524049 PGX524020:PGX524049 PQT524020:PQT524049 QAP524020:QAP524049 QKL524020:QKL524049 QUH524020:QUH524049 RED524020:RED524049 RNZ524020:RNZ524049 RXV524020:RXV524049 SHR524020:SHR524049 SRN524020:SRN524049 TBJ524020:TBJ524049 TLF524020:TLF524049 TVB524020:TVB524049 UEX524020:UEX524049 UOT524020:UOT524049 UYP524020:UYP524049 VIL524020:VIL524049 VSH524020:VSH524049 WCD524020:WCD524049 WLZ524020:WLZ524049 WVV524020:WVV524049 E589559:E589588 JJ589556:JJ589585 TF589556:TF589585 ADB589556:ADB589585 AMX589556:AMX589585 AWT589556:AWT589585 BGP589556:BGP589585 BQL589556:BQL589585 CAH589556:CAH589585 CKD589556:CKD589585 CTZ589556:CTZ589585 DDV589556:DDV589585 DNR589556:DNR589585 DXN589556:DXN589585 EHJ589556:EHJ589585 ERF589556:ERF589585 FBB589556:FBB589585 FKX589556:FKX589585 FUT589556:FUT589585 GEP589556:GEP589585 GOL589556:GOL589585 GYH589556:GYH589585 HID589556:HID589585 HRZ589556:HRZ589585 IBV589556:IBV589585 ILR589556:ILR589585 IVN589556:IVN589585 JFJ589556:JFJ589585 JPF589556:JPF589585 JZB589556:JZB589585 KIX589556:KIX589585 KST589556:KST589585 LCP589556:LCP589585 LML589556:LML589585 LWH589556:LWH589585 MGD589556:MGD589585 MPZ589556:MPZ589585 MZV589556:MZV589585 NJR589556:NJR589585 NTN589556:NTN589585 ODJ589556:ODJ589585 ONF589556:ONF589585 OXB589556:OXB589585 PGX589556:PGX589585 PQT589556:PQT589585 QAP589556:QAP589585 QKL589556:QKL589585 QUH589556:QUH589585 RED589556:RED589585 RNZ589556:RNZ589585 RXV589556:RXV589585 SHR589556:SHR589585 SRN589556:SRN589585 TBJ589556:TBJ589585 TLF589556:TLF589585 TVB589556:TVB589585 UEX589556:UEX589585 UOT589556:UOT589585 UYP589556:UYP589585 VIL589556:VIL589585 VSH589556:VSH589585 WCD589556:WCD589585 WLZ589556:WLZ589585 WVV589556:WVV589585 E655095:E655124 JJ655092:JJ655121 TF655092:TF655121 ADB655092:ADB655121 AMX655092:AMX655121 AWT655092:AWT655121 BGP655092:BGP655121 BQL655092:BQL655121 CAH655092:CAH655121 CKD655092:CKD655121 CTZ655092:CTZ655121 DDV655092:DDV655121 DNR655092:DNR655121 DXN655092:DXN655121 EHJ655092:EHJ655121 ERF655092:ERF655121 FBB655092:FBB655121 FKX655092:FKX655121 FUT655092:FUT655121 GEP655092:GEP655121 GOL655092:GOL655121 GYH655092:GYH655121 HID655092:HID655121 HRZ655092:HRZ655121 IBV655092:IBV655121 ILR655092:ILR655121 IVN655092:IVN655121 JFJ655092:JFJ655121 JPF655092:JPF655121 JZB655092:JZB655121 KIX655092:KIX655121 KST655092:KST655121 LCP655092:LCP655121 LML655092:LML655121 LWH655092:LWH655121 MGD655092:MGD655121 MPZ655092:MPZ655121 MZV655092:MZV655121 NJR655092:NJR655121 NTN655092:NTN655121 ODJ655092:ODJ655121 ONF655092:ONF655121 OXB655092:OXB655121 PGX655092:PGX655121 PQT655092:PQT655121 QAP655092:QAP655121 QKL655092:QKL655121 QUH655092:QUH655121 RED655092:RED655121 RNZ655092:RNZ655121 RXV655092:RXV655121 SHR655092:SHR655121 SRN655092:SRN655121 TBJ655092:TBJ655121 TLF655092:TLF655121 TVB655092:TVB655121 UEX655092:UEX655121 UOT655092:UOT655121 UYP655092:UYP655121 VIL655092:VIL655121 VSH655092:VSH655121 WCD655092:WCD655121 WLZ655092:WLZ655121 WVV655092:WVV655121 E720631:E720660 JJ720628:JJ720657 TF720628:TF720657 ADB720628:ADB720657 AMX720628:AMX720657 AWT720628:AWT720657 BGP720628:BGP720657 BQL720628:BQL720657 CAH720628:CAH720657 CKD720628:CKD720657 CTZ720628:CTZ720657 DDV720628:DDV720657 DNR720628:DNR720657 DXN720628:DXN720657 EHJ720628:EHJ720657 ERF720628:ERF720657 FBB720628:FBB720657 FKX720628:FKX720657 FUT720628:FUT720657 GEP720628:GEP720657 GOL720628:GOL720657 GYH720628:GYH720657 HID720628:HID720657 HRZ720628:HRZ720657 IBV720628:IBV720657 ILR720628:ILR720657 IVN720628:IVN720657 JFJ720628:JFJ720657 JPF720628:JPF720657 JZB720628:JZB720657 KIX720628:KIX720657 KST720628:KST720657 LCP720628:LCP720657 LML720628:LML720657 LWH720628:LWH720657 MGD720628:MGD720657 MPZ720628:MPZ720657 MZV720628:MZV720657 NJR720628:NJR720657 NTN720628:NTN720657 ODJ720628:ODJ720657 ONF720628:ONF720657 OXB720628:OXB720657 PGX720628:PGX720657 PQT720628:PQT720657 QAP720628:QAP720657 QKL720628:QKL720657 QUH720628:QUH720657 RED720628:RED720657 RNZ720628:RNZ720657 RXV720628:RXV720657 SHR720628:SHR720657 SRN720628:SRN720657 TBJ720628:TBJ720657 TLF720628:TLF720657 TVB720628:TVB720657 UEX720628:UEX720657 UOT720628:UOT720657 UYP720628:UYP720657 VIL720628:VIL720657 VSH720628:VSH720657 WCD720628:WCD720657 WLZ720628:WLZ720657 WVV720628:WVV720657 E786167:E786196 JJ786164:JJ786193 TF786164:TF786193 ADB786164:ADB786193 AMX786164:AMX786193 AWT786164:AWT786193 BGP786164:BGP786193 BQL786164:BQL786193 CAH786164:CAH786193 CKD786164:CKD786193 CTZ786164:CTZ786193 DDV786164:DDV786193 DNR786164:DNR786193 DXN786164:DXN786193 EHJ786164:EHJ786193 ERF786164:ERF786193 FBB786164:FBB786193 FKX786164:FKX786193 FUT786164:FUT786193 GEP786164:GEP786193 GOL786164:GOL786193 GYH786164:GYH786193 HID786164:HID786193 HRZ786164:HRZ786193 IBV786164:IBV786193 ILR786164:ILR786193 IVN786164:IVN786193 JFJ786164:JFJ786193 JPF786164:JPF786193 JZB786164:JZB786193 KIX786164:KIX786193 KST786164:KST786193 LCP786164:LCP786193 LML786164:LML786193 LWH786164:LWH786193 MGD786164:MGD786193 MPZ786164:MPZ786193 MZV786164:MZV786193 NJR786164:NJR786193 NTN786164:NTN786193 ODJ786164:ODJ786193 ONF786164:ONF786193 OXB786164:OXB786193 PGX786164:PGX786193 PQT786164:PQT786193 QAP786164:QAP786193 QKL786164:QKL786193 QUH786164:QUH786193 RED786164:RED786193 RNZ786164:RNZ786193 RXV786164:RXV786193 SHR786164:SHR786193 SRN786164:SRN786193 TBJ786164:TBJ786193 TLF786164:TLF786193 TVB786164:TVB786193 UEX786164:UEX786193 UOT786164:UOT786193 UYP786164:UYP786193 VIL786164:VIL786193 VSH786164:VSH786193 WCD786164:WCD786193 WLZ786164:WLZ786193 WVV786164:WVV786193 E851703:E851732 JJ851700:JJ851729 TF851700:TF851729 ADB851700:ADB851729 AMX851700:AMX851729 AWT851700:AWT851729 BGP851700:BGP851729 BQL851700:BQL851729 CAH851700:CAH851729 CKD851700:CKD851729 CTZ851700:CTZ851729 DDV851700:DDV851729 DNR851700:DNR851729 DXN851700:DXN851729 EHJ851700:EHJ851729 ERF851700:ERF851729 FBB851700:FBB851729 FKX851700:FKX851729 FUT851700:FUT851729 GEP851700:GEP851729 GOL851700:GOL851729 GYH851700:GYH851729 HID851700:HID851729 HRZ851700:HRZ851729 IBV851700:IBV851729 ILR851700:ILR851729 IVN851700:IVN851729 JFJ851700:JFJ851729 JPF851700:JPF851729 JZB851700:JZB851729 KIX851700:KIX851729 KST851700:KST851729 LCP851700:LCP851729 LML851700:LML851729 LWH851700:LWH851729 MGD851700:MGD851729 MPZ851700:MPZ851729 MZV851700:MZV851729 NJR851700:NJR851729 NTN851700:NTN851729 ODJ851700:ODJ851729 ONF851700:ONF851729 OXB851700:OXB851729 PGX851700:PGX851729 PQT851700:PQT851729 QAP851700:QAP851729 QKL851700:QKL851729 QUH851700:QUH851729 RED851700:RED851729 RNZ851700:RNZ851729 RXV851700:RXV851729 SHR851700:SHR851729 SRN851700:SRN851729 TBJ851700:TBJ851729 TLF851700:TLF851729 TVB851700:TVB851729 UEX851700:UEX851729 UOT851700:UOT851729 UYP851700:UYP851729 VIL851700:VIL851729 VSH851700:VSH851729 WCD851700:WCD851729 WLZ851700:WLZ851729 WVV851700:WVV851729 E917239:E917268 JJ917236:JJ917265 TF917236:TF917265 ADB917236:ADB917265 AMX917236:AMX917265 AWT917236:AWT917265 BGP917236:BGP917265 BQL917236:BQL917265 CAH917236:CAH917265 CKD917236:CKD917265 CTZ917236:CTZ917265 DDV917236:DDV917265 DNR917236:DNR917265 DXN917236:DXN917265 EHJ917236:EHJ917265 ERF917236:ERF917265 FBB917236:FBB917265 FKX917236:FKX917265 FUT917236:FUT917265 GEP917236:GEP917265 GOL917236:GOL917265 GYH917236:GYH917265 HID917236:HID917265 HRZ917236:HRZ917265 IBV917236:IBV917265 ILR917236:ILR917265 IVN917236:IVN917265 JFJ917236:JFJ917265 JPF917236:JPF917265 JZB917236:JZB917265 KIX917236:KIX917265 KST917236:KST917265 LCP917236:LCP917265 LML917236:LML917265 LWH917236:LWH917265 MGD917236:MGD917265 MPZ917236:MPZ917265 MZV917236:MZV917265 NJR917236:NJR917265 NTN917236:NTN917265 ODJ917236:ODJ917265 ONF917236:ONF917265 OXB917236:OXB917265 PGX917236:PGX917265 PQT917236:PQT917265 QAP917236:QAP917265 QKL917236:QKL917265 QUH917236:QUH917265 RED917236:RED917265 RNZ917236:RNZ917265 RXV917236:RXV917265 SHR917236:SHR917265 SRN917236:SRN917265 TBJ917236:TBJ917265 TLF917236:TLF917265 TVB917236:TVB917265 UEX917236:UEX917265 UOT917236:UOT917265 UYP917236:UYP917265 VIL917236:VIL917265 VSH917236:VSH917265 WCD917236:WCD917265 WLZ917236:WLZ917265 WVV917236:WVV917265 E982775:E982804 JJ982772:JJ982801 TF982772:TF982801 ADB982772:ADB982801 AMX982772:AMX982801 AWT982772:AWT982801 BGP982772:BGP982801 BQL982772:BQL982801 CAH982772:CAH982801 CKD982772:CKD982801 CTZ982772:CTZ982801 DDV982772:DDV982801 DNR982772:DNR982801 DXN982772:DXN982801 EHJ982772:EHJ982801 ERF982772:ERF982801 FBB982772:FBB982801 FKX982772:FKX982801 FUT982772:FUT982801 GEP982772:GEP982801 GOL982772:GOL982801 GYH982772:GYH982801 HID982772:HID982801 HRZ982772:HRZ982801 IBV982772:IBV982801 ILR982772:ILR982801 IVN982772:IVN982801 JFJ982772:JFJ982801 JPF982772:JPF982801 JZB982772:JZB982801 KIX982772:KIX982801 KST982772:KST982801 LCP982772:LCP982801 LML982772:LML982801 LWH982772:LWH982801 MGD982772:MGD982801 MPZ982772:MPZ982801 MZV982772:MZV982801 NJR982772:NJR982801 NTN982772:NTN982801 ODJ982772:ODJ982801 ONF982772:ONF982801 OXB982772:OXB982801 PGX982772:PGX982801 PQT982772:PQT982801 QAP982772:QAP982801 QKL982772:QKL982801 QUH982772:QUH982801 RED982772:RED982801 RNZ982772:RNZ982801 RXV982772:RXV982801 SHR982772:SHR982801 SRN982772:SRN982801 TBJ982772:TBJ982801 TLF982772:TLF982801 TVB982772:TVB982801 UEX982772:UEX982801 UOT982772:UOT982801 UYP982772:UYP982801 VIL982772:VIL982801 VSH982772:VSH982801 WCD982772:WCD982801 WLZ982772:WLZ982801 WVV982772:WVV982801 E65304:E65333 JJ65301:JJ65330 TF65301:TF65330 ADB65301:ADB65330 AMX65301:AMX65330 AWT65301:AWT65330 BGP65301:BGP65330 BQL65301:BQL65330 CAH65301:CAH65330 CKD65301:CKD65330 CTZ65301:CTZ65330 DDV65301:DDV65330 DNR65301:DNR65330 DXN65301:DXN65330 EHJ65301:EHJ65330 ERF65301:ERF65330 FBB65301:FBB65330 FKX65301:FKX65330 FUT65301:FUT65330 GEP65301:GEP65330 GOL65301:GOL65330 GYH65301:GYH65330 HID65301:HID65330 HRZ65301:HRZ65330 IBV65301:IBV65330 ILR65301:ILR65330 IVN65301:IVN65330 JFJ65301:JFJ65330 JPF65301:JPF65330 JZB65301:JZB65330 KIX65301:KIX65330 KST65301:KST65330 LCP65301:LCP65330 LML65301:LML65330 LWH65301:LWH65330 MGD65301:MGD65330 MPZ65301:MPZ65330 MZV65301:MZV65330 NJR65301:NJR65330 NTN65301:NTN65330 ODJ65301:ODJ65330 ONF65301:ONF65330 OXB65301:OXB65330 PGX65301:PGX65330 PQT65301:PQT65330 QAP65301:QAP65330 QKL65301:QKL65330 QUH65301:QUH65330 RED65301:RED65330 RNZ65301:RNZ65330 RXV65301:RXV65330 SHR65301:SHR65330 SRN65301:SRN65330 TBJ65301:TBJ65330 TLF65301:TLF65330 TVB65301:TVB65330 UEX65301:UEX65330 UOT65301:UOT65330 UYP65301:UYP65330 VIL65301:VIL65330 VSH65301:VSH65330 WCD65301:WCD65330 WLZ65301:WLZ65330 WVV65301:WVV65330 E130840:E130869 JJ130837:JJ130866 TF130837:TF130866 ADB130837:ADB130866 AMX130837:AMX130866 AWT130837:AWT130866 BGP130837:BGP130866 BQL130837:BQL130866 CAH130837:CAH130866 CKD130837:CKD130866 CTZ130837:CTZ130866 DDV130837:DDV130866 DNR130837:DNR130866 DXN130837:DXN130866 EHJ130837:EHJ130866 ERF130837:ERF130866 FBB130837:FBB130866 FKX130837:FKX130866 FUT130837:FUT130866 GEP130837:GEP130866 GOL130837:GOL130866 GYH130837:GYH130866 HID130837:HID130866 HRZ130837:HRZ130866 IBV130837:IBV130866 ILR130837:ILR130866 IVN130837:IVN130866 JFJ130837:JFJ130866 JPF130837:JPF130866 JZB130837:JZB130866 KIX130837:KIX130866 KST130837:KST130866 LCP130837:LCP130866 LML130837:LML130866 LWH130837:LWH130866 MGD130837:MGD130866 MPZ130837:MPZ130866 MZV130837:MZV130866 NJR130837:NJR130866 NTN130837:NTN130866 ODJ130837:ODJ130866 ONF130837:ONF130866 OXB130837:OXB130866 PGX130837:PGX130866 PQT130837:PQT130866 QAP130837:QAP130866 QKL130837:QKL130866 QUH130837:QUH130866 RED130837:RED130866 RNZ130837:RNZ130866 RXV130837:RXV130866 SHR130837:SHR130866 SRN130837:SRN130866 TBJ130837:TBJ130866 TLF130837:TLF130866 TVB130837:TVB130866 UEX130837:UEX130866 UOT130837:UOT130866 UYP130837:UYP130866 VIL130837:VIL130866 VSH130837:VSH130866 WCD130837:WCD130866 WLZ130837:WLZ130866 WVV130837:WVV130866 E196376:E196405 JJ196373:JJ196402 TF196373:TF196402 ADB196373:ADB196402 AMX196373:AMX196402 AWT196373:AWT196402 BGP196373:BGP196402 BQL196373:BQL196402 CAH196373:CAH196402 CKD196373:CKD196402 CTZ196373:CTZ196402 DDV196373:DDV196402 DNR196373:DNR196402 DXN196373:DXN196402 EHJ196373:EHJ196402 ERF196373:ERF196402 FBB196373:FBB196402 FKX196373:FKX196402 FUT196373:FUT196402 GEP196373:GEP196402 GOL196373:GOL196402 GYH196373:GYH196402 HID196373:HID196402 HRZ196373:HRZ196402 IBV196373:IBV196402 ILR196373:ILR196402 IVN196373:IVN196402 JFJ196373:JFJ196402 JPF196373:JPF196402 JZB196373:JZB196402 KIX196373:KIX196402 KST196373:KST196402 LCP196373:LCP196402 LML196373:LML196402 LWH196373:LWH196402 MGD196373:MGD196402 MPZ196373:MPZ196402 MZV196373:MZV196402 NJR196373:NJR196402 NTN196373:NTN196402 ODJ196373:ODJ196402 ONF196373:ONF196402 OXB196373:OXB196402 PGX196373:PGX196402 PQT196373:PQT196402 QAP196373:QAP196402 QKL196373:QKL196402 QUH196373:QUH196402 RED196373:RED196402 RNZ196373:RNZ196402 RXV196373:RXV196402 SHR196373:SHR196402 SRN196373:SRN196402 TBJ196373:TBJ196402 TLF196373:TLF196402 TVB196373:TVB196402 UEX196373:UEX196402 UOT196373:UOT196402 UYP196373:UYP196402 VIL196373:VIL196402 VSH196373:VSH196402 WCD196373:WCD196402 WLZ196373:WLZ196402 WVV196373:WVV196402 E261912:E261941 JJ261909:JJ261938 TF261909:TF261938 ADB261909:ADB261938 AMX261909:AMX261938 AWT261909:AWT261938 BGP261909:BGP261938 BQL261909:BQL261938 CAH261909:CAH261938 CKD261909:CKD261938 CTZ261909:CTZ261938 DDV261909:DDV261938 DNR261909:DNR261938 DXN261909:DXN261938 EHJ261909:EHJ261938 ERF261909:ERF261938 FBB261909:FBB261938 FKX261909:FKX261938 FUT261909:FUT261938 GEP261909:GEP261938 GOL261909:GOL261938 GYH261909:GYH261938 HID261909:HID261938 HRZ261909:HRZ261938 IBV261909:IBV261938 ILR261909:ILR261938 IVN261909:IVN261938 JFJ261909:JFJ261938 JPF261909:JPF261938 JZB261909:JZB261938 KIX261909:KIX261938 KST261909:KST261938 LCP261909:LCP261938 LML261909:LML261938 LWH261909:LWH261938 MGD261909:MGD261938 MPZ261909:MPZ261938 MZV261909:MZV261938 NJR261909:NJR261938 NTN261909:NTN261938 ODJ261909:ODJ261938 ONF261909:ONF261938 OXB261909:OXB261938 PGX261909:PGX261938 PQT261909:PQT261938 QAP261909:QAP261938 QKL261909:QKL261938 QUH261909:QUH261938 RED261909:RED261938 RNZ261909:RNZ261938 RXV261909:RXV261938 SHR261909:SHR261938 SRN261909:SRN261938 TBJ261909:TBJ261938 TLF261909:TLF261938 TVB261909:TVB261938 UEX261909:UEX261938 UOT261909:UOT261938 UYP261909:UYP261938 VIL261909:VIL261938 VSH261909:VSH261938 WCD261909:WCD261938 WLZ261909:WLZ261938 WVV261909:WVV261938 E327448:E327477 JJ327445:JJ327474 TF327445:TF327474 ADB327445:ADB327474 AMX327445:AMX327474 AWT327445:AWT327474 BGP327445:BGP327474 BQL327445:BQL327474 CAH327445:CAH327474 CKD327445:CKD327474 CTZ327445:CTZ327474 DDV327445:DDV327474 DNR327445:DNR327474 DXN327445:DXN327474 EHJ327445:EHJ327474 ERF327445:ERF327474 FBB327445:FBB327474 FKX327445:FKX327474 FUT327445:FUT327474 GEP327445:GEP327474 GOL327445:GOL327474 GYH327445:GYH327474 HID327445:HID327474 HRZ327445:HRZ327474 IBV327445:IBV327474 ILR327445:ILR327474 IVN327445:IVN327474 JFJ327445:JFJ327474 JPF327445:JPF327474 JZB327445:JZB327474 KIX327445:KIX327474 KST327445:KST327474 LCP327445:LCP327474 LML327445:LML327474 LWH327445:LWH327474 MGD327445:MGD327474 MPZ327445:MPZ327474 MZV327445:MZV327474 NJR327445:NJR327474 NTN327445:NTN327474 ODJ327445:ODJ327474 ONF327445:ONF327474 OXB327445:OXB327474 PGX327445:PGX327474 PQT327445:PQT327474 QAP327445:QAP327474 QKL327445:QKL327474 QUH327445:QUH327474 RED327445:RED327474 RNZ327445:RNZ327474 RXV327445:RXV327474 SHR327445:SHR327474 SRN327445:SRN327474 TBJ327445:TBJ327474 TLF327445:TLF327474 TVB327445:TVB327474 UEX327445:UEX327474 UOT327445:UOT327474 UYP327445:UYP327474 VIL327445:VIL327474 VSH327445:VSH327474 WCD327445:WCD327474 WLZ327445:WLZ327474 WVV327445:WVV327474 E392984:E393013 JJ392981:JJ393010 TF392981:TF393010 ADB392981:ADB393010 AMX392981:AMX393010 AWT392981:AWT393010 BGP392981:BGP393010 BQL392981:BQL393010 CAH392981:CAH393010 CKD392981:CKD393010 CTZ392981:CTZ393010 DDV392981:DDV393010 DNR392981:DNR393010 DXN392981:DXN393010 EHJ392981:EHJ393010 ERF392981:ERF393010 FBB392981:FBB393010 FKX392981:FKX393010 FUT392981:FUT393010 GEP392981:GEP393010 GOL392981:GOL393010 GYH392981:GYH393010 HID392981:HID393010 HRZ392981:HRZ393010 IBV392981:IBV393010 ILR392981:ILR393010 IVN392981:IVN393010 JFJ392981:JFJ393010 JPF392981:JPF393010 JZB392981:JZB393010 KIX392981:KIX393010 KST392981:KST393010 LCP392981:LCP393010 LML392981:LML393010 LWH392981:LWH393010 MGD392981:MGD393010 MPZ392981:MPZ393010 MZV392981:MZV393010 NJR392981:NJR393010 NTN392981:NTN393010 ODJ392981:ODJ393010 ONF392981:ONF393010 OXB392981:OXB393010 PGX392981:PGX393010 PQT392981:PQT393010 QAP392981:QAP393010 QKL392981:QKL393010 QUH392981:QUH393010 RED392981:RED393010 RNZ392981:RNZ393010 RXV392981:RXV393010 SHR392981:SHR393010 SRN392981:SRN393010 TBJ392981:TBJ393010 TLF392981:TLF393010 TVB392981:TVB393010 UEX392981:UEX393010 UOT392981:UOT393010 UYP392981:UYP393010 VIL392981:VIL393010 VSH392981:VSH393010 WCD392981:WCD393010 WLZ392981:WLZ393010 WVV392981:WVV393010 E458520:E458549 JJ458517:JJ458546 TF458517:TF458546 ADB458517:ADB458546 AMX458517:AMX458546 AWT458517:AWT458546 BGP458517:BGP458546 BQL458517:BQL458546 CAH458517:CAH458546 CKD458517:CKD458546 CTZ458517:CTZ458546 DDV458517:DDV458546 DNR458517:DNR458546 DXN458517:DXN458546 EHJ458517:EHJ458546 ERF458517:ERF458546 FBB458517:FBB458546 FKX458517:FKX458546 FUT458517:FUT458546 GEP458517:GEP458546 GOL458517:GOL458546 GYH458517:GYH458546 HID458517:HID458546 HRZ458517:HRZ458546 IBV458517:IBV458546 ILR458517:ILR458546 IVN458517:IVN458546 JFJ458517:JFJ458546 JPF458517:JPF458546 JZB458517:JZB458546 KIX458517:KIX458546 KST458517:KST458546 LCP458517:LCP458546 LML458517:LML458546 LWH458517:LWH458546 MGD458517:MGD458546 MPZ458517:MPZ458546 MZV458517:MZV458546 NJR458517:NJR458546 NTN458517:NTN458546 ODJ458517:ODJ458546 ONF458517:ONF458546 OXB458517:OXB458546 PGX458517:PGX458546 PQT458517:PQT458546 QAP458517:QAP458546 QKL458517:QKL458546 QUH458517:QUH458546 RED458517:RED458546 RNZ458517:RNZ458546 RXV458517:RXV458546 SHR458517:SHR458546 SRN458517:SRN458546 TBJ458517:TBJ458546 TLF458517:TLF458546 TVB458517:TVB458546 UEX458517:UEX458546 UOT458517:UOT458546 UYP458517:UYP458546 VIL458517:VIL458546 VSH458517:VSH458546 WCD458517:WCD458546 WLZ458517:WLZ458546 WVV458517:WVV458546 E524056:E524085 JJ524053:JJ524082 TF524053:TF524082 ADB524053:ADB524082 AMX524053:AMX524082 AWT524053:AWT524082 BGP524053:BGP524082 BQL524053:BQL524082 CAH524053:CAH524082 CKD524053:CKD524082 CTZ524053:CTZ524082 DDV524053:DDV524082 DNR524053:DNR524082 DXN524053:DXN524082 EHJ524053:EHJ524082 ERF524053:ERF524082 FBB524053:FBB524082 FKX524053:FKX524082 FUT524053:FUT524082 GEP524053:GEP524082 GOL524053:GOL524082 GYH524053:GYH524082 HID524053:HID524082 HRZ524053:HRZ524082 IBV524053:IBV524082 ILR524053:ILR524082 IVN524053:IVN524082 JFJ524053:JFJ524082 JPF524053:JPF524082 JZB524053:JZB524082 KIX524053:KIX524082 KST524053:KST524082 LCP524053:LCP524082 LML524053:LML524082 LWH524053:LWH524082 MGD524053:MGD524082 MPZ524053:MPZ524082 MZV524053:MZV524082 NJR524053:NJR524082 NTN524053:NTN524082 ODJ524053:ODJ524082 ONF524053:ONF524082 OXB524053:OXB524082 PGX524053:PGX524082 PQT524053:PQT524082 QAP524053:QAP524082 QKL524053:QKL524082 QUH524053:QUH524082 RED524053:RED524082 RNZ524053:RNZ524082 RXV524053:RXV524082 SHR524053:SHR524082 SRN524053:SRN524082 TBJ524053:TBJ524082 TLF524053:TLF524082 TVB524053:TVB524082 UEX524053:UEX524082 UOT524053:UOT524082 UYP524053:UYP524082 VIL524053:VIL524082 VSH524053:VSH524082 WCD524053:WCD524082 WLZ524053:WLZ524082 WVV524053:WVV524082 E589592:E589621 JJ589589:JJ589618 TF589589:TF589618 ADB589589:ADB589618 AMX589589:AMX589618 AWT589589:AWT589618 BGP589589:BGP589618 BQL589589:BQL589618 CAH589589:CAH589618 CKD589589:CKD589618 CTZ589589:CTZ589618 DDV589589:DDV589618 DNR589589:DNR589618 DXN589589:DXN589618 EHJ589589:EHJ589618 ERF589589:ERF589618 FBB589589:FBB589618 FKX589589:FKX589618 FUT589589:FUT589618 GEP589589:GEP589618 GOL589589:GOL589618 GYH589589:GYH589618 HID589589:HID589618 HRZ589589:HRZ589618 IBV589589:IBV589618 ILR589589:ILR589618 IVN589589:IVN589618 JFJ589589:JFJ589618 JPF589589:JPF589618 JZB589589:JZB589618 KIX589589:KIX589618 KST589589:KST589618 LCP589589:LCP589618 LML589589:LML589618 LWH589589:LWH589618 MGD589589:MGD589618 MPZ589589:MPZ589618 MZV589589:MZV589618 NJR589589:NJR589618 NTN589589:NTN589618 ODJ589589:ODJ589618 ONF589589:ONF589618 OXB589589:OXB589618 PGX589589:PGX589618 PQT589589:PQT589618 QAP589589:QAP589618 QKL589589:QKL589618 QUH589589:QUH589618 RED589589:RED589618 RNZ589589:RNZ589618 RXV589589:RXV589618 SHR589589:SHR589618 SRN589589:SRN589618 TBJ589589:TBJ589618 TLF589589:TLF589618 TVB589589:TVB589618 UEX589589:UEX589618 UOT589589:UOT589618 UYP589589:UYP589618 VIL589589:VIL589618 VSH589589:VSH589618 WCD589589:WCD589618 WLZ589589:WLZ589618 WVV589589:WVV589618 E655128:E655157 JJ655125:JJ655154 TF655125:TF655154 ADB655125:ADB655154 AMX655125:AMX655154 AWT655125:AWT655154 BGP655125:BGP655154 BQL655125:BQL655154 CAH655125:CAH655154 CKD655125:CKD655154 CTZ655125:CTZ655154 DDV655125:DDV655154 DNR655125:DNR655154 DXN655125:DXN655154 EHJ655125:EHJ655154 ERF655125:ERF655154 FBB655125:FBB655154 FKX655125:FKX655154 FUT655125:FUT655154 GEP655125:GEP655154 GOL655125:GOL655154 GYH655125:GYH655154 HID655125:HID655154 HRZ655125:HRZ655154 IBV655125:IBV655154 ILR655125:ILR655154 IVN655125:IVN655154 JFJ655125:JFJ655154 JPF655125:JPF655154 JZB655125:JZB655154 KIX655125:KIX655154 KST655125:KST655154 LCP655125:LCP655154 LML655125:LML655154 LWH655125:LWH655154 MGD655125:MGD655154 MPZ655125:MPZ655154 MZV655125:MZV655154 NJR655125:NJR655154 NTN655125:NTN655154 ODJ655125:ODJ655154 ONF655125:ONF655154 OXB655125:OXB655154 PGX655125:PGX655154 PQT655125:PQT655154 QAP655125:QAP655154 QKL655125:QKL655154 QUH655125:QUH655154 RED655125:RED655154 RNZ655125:RNZ655154 RXV655125:RXV655154 SHR655125:SHR655154 SRN655125:SRN655154 TBJ655125:TBJ655154 TLF655125:TLF655154 TVB655125:TVB655154 UEX655125:UEX655154 UOT655125:UOT655154 UYP655125:UYP655154 VIL655125:VIL655154 VSH655125:VSH655154 WCD655125:WCD655154 WLZ655125:WLZ655154 WVV655125:WVV655154 E720664:E720693 JJ720661:JJ720690 TF720661:TF720690 ADB720661:ADB720690 AMX720661:AMX720690 AWT720661:AWT720690 BGP720661:BGP720690 BQL720661:BQL720690 CAH720661:CAH720690 CKD720661:CKD720690 CTZ720661:CTZ720690 DDV720661:DDV720690 DNR720661:DNR720690 DXN720661:DXN720690 EHJ720661:EHJ720690 ERF720661:ERF720690 FBB720661:FBB720690 FKX720661:FKX720690 FUT720661:FUT720690 GEP720661:GEP720690 GOL720661:GOL720690 GYH720661:GYH720690 HID720661:HID720690 HRZ720661:HRZ720690 IBV720661:IBV720690 ILR720661:ILR720690 IVN720661:IVN720690 JFJ720661:JFJ720690 JPF720661:JPF720690 JZB720661:JZB720690 KIX720661:KIX720690 KST720661:KST720690 LCP720661:LCP720690 LML720661:LML720690 LWH720661:LWH720690 MGD720661:MGD720690 MPZ720661:MPZ720690 MZV720661:MZV720690 NJR720661:NJR720690 NTN720661:NTN720690 ODJ720661:ODJ720690 ONF720661:ONF720690 OXB720661:OXB720690 PGX720661:PGX720690 PQT720661:PQT720690 QAP720661:QAP720690 QKL720661:QKL720690 QUH720661:QUH720690 RED720661:RED720690 RNZ720661:RNZ720690 RXV720661:RXV720690 SHR720661:SHR720690 SRN720661:SRN720690 TBJ720661:TBJ720690 TLF720661:TLF720690 TVB720661:TVB720690 UEX720661:UEX720690 UOT720661:UOT720690 UYP720661:UYP720690 VIL720661:VIL720690 VSH720661:VSH720690 WCD720661:WCD720690 WLZ720661:WLZ720690 WVV720661:WVV720690 E786200:E786229 JJ786197:JJ786226 TF786197:TF786226 ADB786197:ADB786226 AMX786197:AMX786226 AWT786197:AWT786226 BGP786197:BGP786226 BQL786197:BQL786226 CAH786197:CAH786226 CKD786197:CKD786226 CTZ786197:CTZ786226 DDV786197:DDV786226 DNR786197:DNR786226 DXN786197:DXN786226 EHJ786197:EHJ786226 ERF786197:ERF786226 FBB786197:FBB786226 FKX786197:FKX786226 FUT786197:FUT786226 GEP786197:GEP786226 GOL786197:GOL786226 GYH786197:GYH786226 HID786197:HID786226 HRZ786197:HRZ786226 IBV786197:IBV786226 ILR786197:ILR786226 IVN786197:IVN786226 JFJ786197:JFJ786226 JPF786197:JPF786226 JZB786197:JZB786226 KIX786197:KIX786226 KST786197:KST786226 LCP786197:LCP786226 LML786197:LML786226 LWH786197:LWH786226 MGD786197:MGD786226 MPZ786197:MPZ786226 MZV786197:MZV786226 NJR786197:NJR786226 NTN786197:NTN786226 ODJ786197:ODJ786226 ONF786197:ONF786226 OXB786197:OXB786226 PGX786197:PGX786226 PQT786197:PQT786226 QAP786197:QAP786226 QKL786197:QKL786226 QUH786197:QUH786226 RED786197:RED786226 RNZ786197:RNZ786226 RXV786197:RXV786226 SHR786197:SHR786226 SRN786197:SRN786226 TBJ786197:TBJ786226 TLF786197:TLF786226 TVB786197:TVB786226 UEX786197:UEX786226 UOT786197:UOT786226 UYP786197:UYP786226 VIL786197:VIL786226 VSH786197:VSH786226 WCD786197:WCD786226 WLZ786197:WLZ786226 WVV786197:WVV786226 E851736:E851765 JJ851733:JJ851762 TF851733:TF851762 ADB851733:ADB851762 AMX851733:AMX851762 AWT851733:AWT851762 BGP851733:BGP851762 BQL851733:BQL851762 CAH851733:CAH851762 CKD851733:CKD851762 CTZ851733:CTZ851762 DDV851733:DDV851762 DNR851733:DNR851762 DXN851733:DXN851762 EHJ851733:EHJ851762 ERF851733:ERF851762 FBB851733:FBB851762 FKX851733:FKX851762 FUT851733:FUT851762 GEP851733:GEP851762 GOL851733:GOL851762 GYH851733:GYH851762 HID851733:HID851762 HRZ851733:HRZ851762 IBV851733:IBV851762 ILR851733:ILR851762 IVN851733:IVN851762 JFJ851733:JFJ851762 JPF851733:JPF851762 JZB851733:JZB851762 KIX851733:KIX851762 KST851733:KST851762 LCP851733:LCP851762 LML851733:LML851762 LWH851733:LWH851762 MGD851733:MGD851762 MPZ851733:MPZ851762 MZV851733:MZV851762 NJR851733:NJR851762 NTN851733:NTN851762 ODJ851733:ODJ851762 ONF851733:ONF851762 OXB851733:OXB851762 PGX851733:PGX851762 PQT851733:PQT851762 QAP851733:QAP851762 QKL851733:QKL851762 QUH851733:QUH851762 RED851733:RED851762 RNZ851733:RNZ851762 RXV851733:RXV851762 SHR851733:SHR851762 SRN851733:SRN851762 TBJ851733:TBJ851762 TLF851733:TLF851762 TVB851733:TVB851762 UEX851733:UEX851762 UOT851733:UOT851762 UYP851733:UYP851762 VIL851733:VIL851762 VSH851733:VSH851762 WCD851733:WCD851762 WLZ851733:WLZ851762 WVV851733:WVV851762 E917272:E917301 JJ917269:JJ917298 TF917269:TF917298 ADB917269:ADB917298 AMX917269:AMX917298 AWT917269:AWT917298 BGP917269:BGP917298 BQL917269:BQL917298 CAH917269:CAH917298 CKD917269:CKD917298 CTZ917269:CTZ917298 DDV917269:DDV917298 DNR917269:DNR917298 DXN917269:DXN917298 EHJ917269:EHJ917298 ERF917269:ERF917298 FBB917269:FBB917298 FKX917269:FKX917298 FUT917269:FUT917298 GEP917269:GEP917298 GOL917269:GOL917298 GYH917269:GYH917298 HID917269:HID917298 HRZ917269:HRZ917298 IBV917269:IBV917298 ILR917269:ILR917298 IVN917269:IVN917298 JFJ917269:JFJ917298 JPF917269:JPF917298 JZB917269:JZB917298 KIX917269:KIX917298 KST917269:KST917298 LCP917269:LCP917298 LML917269:LML917298 LWH917269:LWH917298 MGD917269:MGD917298 MPZ917269:MPZ917298 MZV917269:MZV917298 NJR917269:NJR917298 NTN917269:NTN917298 ODJ917269:ODJ917298 ONF917269:ONF917298 OXB917269:OXB917298 PGX917269:PGX917298 PQT917269:PQT917298 QAP917269:QAP917298 QKL917269:QKL917298 QUH917269:QUH917298 RED917269:RED917298 RNZ917269:RNZ917298 RXV917269:RXV917298 SHR917269:SHR917298 SRN917269:SRN917298 TBJ917269:TBJ917298 TLF917269:TLF917298 TVB917269:TVB917298 UEX917269:UEX917298 UOT917269:UOT917298 UYP917269:UYP917298 VIL917269:VIL917298 VSH917269:VSH917298 WCD917269:WCD917298 WLZ917269:WLZ917298 WVV917269:WVV917298 E982808:E982837 JJ982805:JJ982834 TF982805:TF982834 ADB982805:ADB982834 AMX982805:AMX982834 AWT982805:AWT982834 BGP982805:BGP982834 BQL982805:BQL982834 CAH982805:CAH982834 CKD982805:CKD982834 CTZ982805:CTZ982834 DDV982805:DDV982834 DNR982805:DNR982834 DXN982805:DXN982834 EHJ982805:EHJ982834 ERF982805:ERF982834 FBB982805:FBB982834 FKX982805:FKX982834 FUT982805:FUT982834 GEP982805:GEP982834 GOL982805:GOL982834 GYH982805:GYH982834 HID982805:HID982834 HRZ982805:HRZ982834 IBV982805:IBV982834 ILR982805:ILR982834 IVN982805:IVN982834 JFJ982805:JFJ982834 JPF982805:JPF982834 JZB982805:JZB982834 KIX982805:KIX982834 KST982805:KST982834 LCP982805:LCP982834 LML982805:LML982834 LWH982805:LWH982834 MGD982805:MGD982834 MPZ982805:MPZ982834 MZV982805:MZV982834 NJR982805:NJR982834 NTN982805:NTN982834 ODJ982805:ODJ982834 ONF982805:ONF982834 OXB982805:OXB982834 PGX982805:PGX982834 PQT982805:PQT982834 QAP982805:QAP982834 QKL982805:QKL982834 QUH982805:QUH982834 RED982805:RED982834 RNZ982805:RNZ982834 RXV982805:RXV982834 SHR982805:SHR982834 SRN982805:SRN982834 TBJ982805:TBJ982834 TLF982805:TLF982834 TVB982805:TVB982834 UEX982805:UEX982834 UOT982805:UOT982834 UYP982805:UYP982834 VIL982805:VIL982834 VSH982805:VSH982834 WCD982805:WCD982834 WLZ982805:WLZ982834 WVV982805:WVV982834 E65337:E65366 JJ65334:JJ65363 TF65334:TF65363 ADB65334:ADB65363 AMX65334:AMX65363 AWT65334:AWT65363 BGP65334:BGP65363 BQL65334:BQL65363 CAH65334:CAH65363 CKD65334:CKD65363 CTZ65334:CTZ65363 DDV65334:DDV65363 DNR65334:DNR65363 DXN65334:DXN65363 EHJ65334:EHJ65363 ERF65334:ERF65363 FBB65334:FBB65363 FKX65334:FKX65363 FUT65334:FUT65363 GEP65334:GEP65363 GOL65334:GOL65363 GYH65334:GYH65363 HID65334:HID65363 HRZ65334:HRZ65363 IBV65334:IBV65363 ILR65334:ILR65363 IVN65334:IVN65363 JFJ65334:JFJ65363 JPF65334:JPF65363 JZB65334:JZB65363 KIX65334:KIX65363 KST65334:KST65363 LCP65334:LCP65363 LML65334:LML65363 LWH65334:LWH65363 MGD65334:MGD65363 MPZ65334:MPZ65363 MZV65334:MZV65363 NJR65334:NJR65363 NTN65334:NTN65363 ODJ65334:ODJ65363 ONF65334:ONF65363 OXB65334:OXB65363 PGX65334:PGX65363 PQT65334:PQT65363 QAP65334:QAP65363 QKL65334:QKL65363 QUH65334:QUH65363 RED65334:RED65363 RNZ65334:RNZ65363 RXV65334:RXV65363 SHR65334:SHR65363 SRN65334:SRN65363 TBJ65334:TBJ65363 TLF65334:TLF65363 TVB65334:TVB65363 UEX65334:UEX65363 UOT65334:UOT65363 UYP65334:UYP65363 VIL65334:VIL65363 VSH65334:VSH65363 WCD65334:WCD65363 WLZ65334:WLZ65363 WVV65334:WVV65363 E130873:E130902 JJ130870:JJ130899 TF130870:TF130899 ADB130870:ADB130899 AMX130870:AMX130899 AWT130870:AWT130899 BGP130870:BGP130899 BQL130870:BQL130899 CAH130870:CAH130899 CKD130870:CKD130899 CTZ130870:CTZ130899 DDV130870:DDV130899 DNR130870:DNR130899 DXN130870:DXN130899 EHJ130870:EHJ130899 ERF130870:ERF130899 FBB130870:FBB130899 FKX130870:FKX130899 FUT130870:FUT130899 GEP130870:GEP130899 GOL130870:GOL130899 GYH130870:GYH130899 HID130870:HID130899 HRZ130870:HRZ130899 IBV130870:IBV130899 ILR130870:ILR130899 IVN130870:IVN130899 JFJ130870:JFJ130899 JPF130870:JPF130899 JZB130870:JZB130899 KIX130870:KIX130899 KST130870:KST130899 LCP130870:LCP130899 LML130870:LML130899 LWH130870:LWH130899 MGD130870:MGD130899 MPZ130870:MPZ130899 MZV130870:MZV130899 NJR130870:NJR130899 NTN130870:NTN130899 ODJ130870:ODJ130899 ONF130870:ONF130899 OXB130870:OXB130899 PGX130870:PGX130899 PQT130870:PQT130899 QAP130870:QAP130899 QKL130870:QKL130899 QUH130870:QUH130899 RED130870:RED130899 RNZ130870:RNZ130899 RXV130870:RXV130899 SHR130870:SHR130899 SRN130870:SRN130899 TBJ130870:TBJ130899 TLF130870:TLF130899 TVB130870:TVB130899 UEX130870:UEX130899 UOT130870:UOT130899 UYP130870:UYP130899 VIL130870:VIL130899 VSH130870:VSH130899 WCD130870:WCD130899 WLZ130870:WLZ130899 WVV130870:WVV130899 E196409:E196438 JJ196406:JJ196435 TF196406:TF196435 ADB196406:ADB196435 AMX196406:AMX196435 AWT196406:AWT196435 BGP196406:BGP196435 BQL196406:BQL196435 CAH196406:CAH196435 CKD196406:CKD196435 CTZ196406:CTZ196435 DDV196406:DDV196435 DNR196406:DNR196435 DXN196406:DXN196435 EHJ196406:EHJ196435 ERF196406:ERF196435 FBB196406:FBB196435 FKX196406:FKX196435 FUT196406:FUT196435 GEP196406:GEP196435 GOL196406:GOL196435 GYH196406:GYH196435 HID196406:HID196435 HRZ196406:HRZ196435 IBV196406:IBV196435 ILR196406:ILR196435 IVN196406:IVN196435 JFJ196406:JFJ196435 JPF196406:JPF196435 JZB196406:JZB196435 KIX196406:KIX196435 KST196406:KST196435 LCP196406:LCP196435 LML196406:LML196435 LWH196406:LWH196435 MGD196406:MGD196435 MPZ196406:MPZ196435 MZV196406:MZV196435 NJR196406:NJR196435 NTN196406:NTN196435 ODJ196406:ODJ196435 ONF196406:ONF196435 OXB196406:OXB196435 PGX196406:PGX196435 PQT196406:PQT196435 QAP196406:QAP196435 QKL196406:QKL196435 QUH196406:QUH196435 RED196406:RED196435 RNZ196406:RNZ196435 RXV196406:RXV196435 SHR196406:SHR196435 SRN196406:SRN196435 TBJ196406:TBJ196435 TLF196406:TLF196435 TVB196406:TVB196435 UEX196406:UEX196435 UOT196406:UOT196435 UYP196406:UYP196435 VIL196406:VIL196435 VSH196406:VSH196435 WCD196406:WCD196435 WLZ196406:WLZ196435 WVV196406:WVV196435 E261945:E261974 JJ261942:JJ261971 TF261942:TF261971 ADB261942:ADB261971 AMX261942:AMX261971 AWT261942:AWT261971 BGP261942:BGP261971 BQL261942:BQL261971 CAH261942:CAH261971 CKD261942:CKD261971 CTZ261942:CTZ261971 DDV261942:DDV261971 DNR261942:DNR261971 DXN261942:DXN261971 EHJ261942:EHJ261971 ERF261942:ERF261971 FBB261942:FBB261971 FKX261942:FKX261971 FUT261942:FUT261971 GEP261942:GEP261971 GOL261942:GOL261971 GYH261942:GYH261971 HID261942:HID261971 HRZ261942:HRZ261971 IBV261942:IBV261971 ILR261942:ILR261971 IVN261942:IVN261971 JFJ261942:JFJ261971 JPF261942:JPF261971 JZB261942:JZB261971 KIX261942:KIX261971 KST261942:KST261971 LCP261942:LCP261971 LML261942:LML261971 LWH261942:LWH261971 MGD261942:MGD261971 MPZ261942:MPZ261971 MZV261942:MZV261971 NJR261942:NJR261971 NTN261942:NTN261971 ODJ261942:ODJ261971 ONF261942:ONF261971 OXB261942:OXB261971 PGX261942:PGX261971 PQT261942:PQT261971 QAP261942:QAP261971 QKL261942:QKL261971 QUH261942:QUH261971 RED261942:RED261971 RNZ261942:RNZ261971 RXV261942:RXV261971 SHR261942:SHR261971 SRN261942:SRN261971 TBJ261942:TBJ261971 TLF261942:TLF261971 TVB261942:TVB261971 UEX261942:UEX261971 UOT261942:UOT261971 UYP261942:UYP261971 VIL261942:VIL261971 VSH261942:VSH261971 WCD261942:WCD261971 WLZ261942:WLZ261971 WVV261942:WVV261971 E327481:E327510 JJ327478:JJ327507 TF327478:TF327507 ADB327478:ADB327507 AMX327478:AMX327507 AWT327478:AWT327507 BGP327478:BGP327507 BQL327478:BQL327507 CAH327478:CAH327507 CKD327478:CKD327507 CTZ327478:CTZ327507 DDV327478:DDV327507 DNR327478:DNR327507 DXN327478:DXN327507 EHJ327478:EHJ327507 ERF327478:ERF327507 FBB327478:FBB327507 FKX327478:FKX327507 FUT327478:FUT327507 GEP327478:GEP327507 GOL327478:GOL327507 GYH327478:GYH327507 HID327478:HID327507 HRZ327478:HRZ327507 IBV327478:IBV327507 ILR327478:ILR327507 IVN327478:IVN327507 JFJ327478:JFJ327507 JPF327478:JPF327507 JZB327478:JZB327507 KIX327478:KIX327507 KST327478:KST327507 LCP327478:LCP327507 LML327478:LML327507 LWH327478:LWH327507 MGD327478:MGD327507 MPZ327478:MPZ327507 MZV327478:MZV327507 NJR327478:NJR327507 NTN327478:NTN327507 ODJ327478:ODJ327507 ONF327478:ONF327507 OXB327478:OXB327507 PGX327478:PGX327507 PQT327478:PQT327507 QAP327478:QAP327507 QKL327478:QKL327507 QUH327478:QUH327507 RED327478:RED327507 RNZ327478:RNZ327507 RXV327478:RXV327507 SHR327478:SHR327507 SRN327478:SRN327507 TBJ327478:TBJ327507 TLF327478:TLF327507 TVB327478:TVB327507 UEX327478:UEX327507 UOT327478:UOT327507 UYP327478:UYP327507 VIL327478:VIL327507 VSH327478:VSH327507 WCD327478:WCD327507 WLZ327478:WLZ327507 WVV327478:WVV327507 E393017:E393046 JJ393014:JJ393043 TF393014:TF393043 ADB393014:ADB393043 AMX393014:AMX393043 AWT393014:AWT393043 BGP393014:BGP393043 BQL393014:BQL393043 CAH393014:CAH393043 CKD393014:CKD393043 CTZ393014:CTZ393043 DDV393014:DDV393043 DNR393014:DNR393043 DXN393014:DXN393043 EHJ393014:EHJ393043 ERF393014:ERF393043 FBB393014:FBB393043 FKX393014:FKX393043 FUT393014:FUT393043 GEP393014:GEP393043 GOL393014:GOL393043 GYH393014:GYH393043 HID393014:HID393043 HRZ393014:HRZ393043 IBV393014:IBV393043 ILR393014:ILR393043 IVN393014:IVN393043 JFJ393014:JFJ393043 JPF393014:JPF393043 JZB393014:JZB393043 KIX393014:KIX393043 KST393014:KST393043 LCP393014:LCP393043 LML393014:LML393043 LWH393014:LWH393043 MGD393014:MGD393043 MPZ393014:MPZ393043 MZV393014:MZV393043 NJR393014:NJR393043 NTN393014:NTN393043 ODJ393014:ODJ393043 ONF393014:ONF393043 OXB393014:OXB393043 PGX393014:PGX393043 PQT393014:PQT393043 QAP393014:QAP393043 QKL393014:QKL393043 QUH393014:QUH393043 RED393014:RED393043 RNZ393014:RNZ393043 RXV393014:RXV393043 SHR393014:SHR393043 SRN393014:SRN393043 TBJ393014:TBJ393043 TLF393014:TLF393043 TVB393014:TVB393043 UEX393014:UEX393043 UOT393014:UOT393043 UYP393014:UYP393043 VIL393014:VIL393043 VSH393014:VSH393043 WCD393014:WCD393043 WLZ393014:WLZ393043 WVV393014:WVV393043 E458553:E458582 JJ458550:JJ458579 TF458550:TF458579 ADB458550:ADB458579 AMX458550:AMX458579 AWT458550:AWT458579 BGP458550:BGP458579 BQL458550:BQL458579 CAH458550:CAH458579 CKD458550:CKD458579 CTZ458550:CTZ458579 DDV458550:DDV458579 DNR458550:DNR458579 DXN458550:DXN458579 EHJ458550:EHJ458579 ERF458550:ERF458579 FBB458550:FBB458579 FKX458550:FKX458579 FUT458550:FUT458579 GEP458550:GEP458579 GOL458550:GOL458579 GYH458550:GYH458579 HID458550:HID458579 HRZ458550:HRZ458579 IBV458550:IBV458579 ILR458550:ILR458579 IVN458550:IVN458579 JFJ458550:JFJ458579 JPF458550:JPF458579 JZB458550:JZB458579 KIX458550:KIX458579 KST458550:KST458579 LCP458550:LCP458579 LML458550:LML458579 LWH458550:LWH458579 MGD458550:MGD458579 MPZ458550:MPZ458579 MZV458550:MZV458579 NJR458550:NJR458579 NTN458550:NTN458579 ODJ458550:ODJ458579 ONF458550:ONF458579 OXB458550:OXB458579 PGX458550:PGX458579 PQT458550:PQT458579 QAP458550:QAP458579 QKL458550:QKL458579 QUH458550:QUH458579 RED458550:RED458579 RNZ458550:RNZ458579 RXV458550:RXV458579 SHR458550:SHR458579 SRN458550:SRN458579 TBJ458550:TBJ458579 TLF458550:TLF458579 TVB458550:TVB458579 UEX458550:UEX458579 UOT458550:UOT458579 UYP458550:UYP458579 VIL458550:VIL458579 VSH458550:VSH458579 WCD458550:WCD458579 WLZ458550:WLZ458579 WVV458550:WVV458579 E524089:E524118 JJ524086:JJ524115 TF524086:TF524115 ADB524086:ADB524115 AMX524086:AMX524115 AWT524086:AWT524115 BGP524086:BGP524115 BQL524086:BQL524115 CAH524086:CAH524115 CKD524086:CKD524115 CTZ524086:CTZ524115 DDV524086:DDV524115 DNR524086:DNR524115 DXN524086:DXN524115 EHJ524086:EHJ524115 ERF524086:ERF524115 FBB524086:FBB524115 FKX524086:FKX524115 FUT524086:FUT524115 GEP524086:GEP524115 GOL524086:GOL524115 GYH524086:GYH524115 HID524086:HID524115 HRZ524086:HRZ524115 IBV524086:IBV524115 ILR524086:ILR524115 IVN524086:IVN524115 JFJ524086:JFJ524115 JPF524086:JPF524115 JZB524086:JZB524115 KIX524086:KIX524115 KST524086:KST524115 LCP524086:LCP524115 LML524086:LML524115 LWH524086:LWH524115 MGD524086:MGD524115 MPZ524086:MPZ524115 MZV524086:MZV524115 NJR524086:NJR524115 NTN524086:NTN524115 ODJ524086:ODJ524115 ONF524086:ONF524115 OXB524086:OXB524115 PGX524086:PGX524115 PQT524086:PQT524115 QAP524086:QAP524115 QKL524086:QKL524115 QUH524086:QUH524115 RED524086:RED524115 RNZ524086:RNZ524115 RXV524086:RXV524115 SHR524086:SHR524115 SRN524086:SRN524115 TBJ524086:TBJ524115 TLF524086:TLF524115 TVB524086:TVB524115 UEX524086:UEX524115 UOT524086:UOT524115 UYP524086:UYP524115 VIL524086:VIL524115 VSH524086:VSH524115 WCD524086:WCD524115 WLZ524086:WLZ524115 WVV524086:WVV524115 E589625:E589654 JJ589622:JJ589651 TF589622:TF589651 ADB589622:ADB589651 AMX589622:AMX589651 AWT589622:AWT589651 BGP589622:BGP589651 BQL589622:BQL589651 CAH589622:CAH589651 CKD589622:CKD589651 CTZ589622:CTZ589651 DDV589622:DDV589651 DNR589622:DNR589651 DXN589622:DXN589651 EHJ589622:EHJ589651 ERF589622:ERF589651 FBB589622:FBB589651 FKX589622:FKX589651 FUT589622:FUT589651 GEP589622:GEP589651 GOL589622:GOL589651 GYH589622:GYH589651 HID589622:HID589651 HRZ589622:HRZ589651 IBV589622:IBV589651 ILR589622:ILR589651 IVN589622:IVN589651 JFJ589622:JFJ589651 JPF589622:JPF589651 JZB589622:JZB589651 KIX589622:KIX589651 KST589622:KST589651 LCP589622:LCP589651 LML589622:LML589651 LWH589622:LWH589651 MGD589622:MGD589651 MPZ589622:MPZ589651 MZV589622:MZV589651 NJR589622:NJR589651 NTN589622:NTN589651 ODJ589622:ODJ589651 ONF589622:ONF589651 OXB589622:OXB589651 PGX589622:PGX589651 PQT589622:PQT589651 QAP589622:QAP589651 QKL589622:QKL589651 QUH589622:QUH589651 RED589622:RED589651 RNZ589622:RNZ589651 RXV589622:RXV589651 SHR589622:SHR589651 SRN589622:SRN589651 TBJ589622:TBJ589651 TLF589622:TLF589651 TVB589622:TVB589651 UEX589622:UEX589651 UOT589622:UOT589651 UYP589622:UYP589651 VIL589622:VIL589651 VSH589622:VSH589651 WCD589622:WCD589651 WLZ589622:WLZ589651 WVV589622:WVV589651 E655161:E655190 JJ655158:JJ655187 TF655158:TF655187 ADB655158:ADB655187 AMX655158:AMX655187 AWT655158:AWT655187 BGP655158:BGP655187 BQL655158:BQL655187 CAH655158:CAH655187 CKD655158:CKD655187 CTZ655158:CTZ655187 DDV655158:DDV655187 DNR655158:DNR655187 DXN655158:DXN655187 EHJ655158:EHJ655187 ERF655158:ERF655187 FBB655158:FBB655187 FKX655158:FKX655187 FUT655158:FUT655187 GEP655158:GEP655187 GOL655158:GOL655187 GYH655158:GYH655187 HID655158:HID655187 HRZ655158:HRZ655187 IBV655158:IBV655187 ILR655158:ILR655187 IVN655158:IVN655187 JFJ655158:JFJ655187 JPF655158:JPF655187 JZB655158:JZB655187 KIX655158:KIX655187 KST655158:KST655187 LCP655158:LCP655187 LML655158:LML655187 LWH655158:LWH655187 MGD655158:MGD655187 MPZ655158:MPZ655187 MZV655158:MZV655187 NJR655158:NJR655187 NTN655158:NTN655187 ODJ655158:ODJ655187 ONF655158:ONF655187 OXB655158:OXB655187 PGX655158:PGX655187 PQT655158:PQT655187 QAP655158:QAP655187 QKL655158:QKL655187 QUH655158:QUH655187 RED655158:RED655187 RNZ655158:RNZ655187 RXV655158:RXV655187 SHR655158:SHR655187 SRN655158:SRN655187 TBJ655158:TBJ655187 TLF655158:TLF655187 TVB655158:TVB655187 UEX655158:UEX655187 UOT655158:UOT655187 UYP655158:UYP655187 VIL655158:VIL655187 VSH655158:VSH655187 WCD655158:WCD655187 WLZ655158:WLZ655187 WVV655158:WVV655187 E720697:E720726 JJ720694:JJ720723 TF720694:TF720723 ADB720694:ADB720723 AMX720694:AMX720723 AWT720694:AWT720723 BGP720694:BGP720723 BQL720694:BQL720723 CAH720694:CAH720723 CKD720694:CKD720723 CTZ720694:CTZ720723 DDV720694:DDV720723 DNR720694:DNR720723 DXN720694:DXN720723 EHJ720694:EHJ720723 ERF720694:ERF720723 FBB720694:FBB720723 FKX720694:FKX720723 FUT720694:FUT720723 GEP720694:GEP720723 GOL720694:GOL720723 GYH720694:GYH720723 HID720694:HID720723 HRZ720694:HRZ720723 IBV720694:IBV720723 ILR720694:ILR720723 IVN720694:IVN720723 JFJ720694:JFJ720723 JPF720694:JPF720723 JZB720694:JZB720723 KIX720694:KIX720723 KST720694:KST720723 LCP720694:LCP720723 LML720694:LML720723 LWH720694:LWH720723 MGD720694:MGD720723 MPZ720694:MPZ720723 MZV720694:MZV720723 NJR720694:NJR720723 NTN720694:NTN720723 ODJ720694:ODJ720723 ONF720694:ONF720723 OXB720694:OXB720723 PGX720694:PGX720723 PQT720694:PQT720723 QAP720694:QAP720723 QKL720694:QKL720723 QUH720694:QUH720723 RED720694:RED720723 RNZ720694:RNZ720723 RXV720694:RXV720723 SHR720694:SHR720723 SRN720694:SRN720723 TBJ720694:TBJ720723 TLF720694:TLF720723 TVB720694:TVB720723 UEX720694:UEX720723 UOT720694:UOT720723 UYP720694:UYP720723 VIL720694:VIL720723 VSH720694:VSH720723 WCD720694:WCD720723 WLZ720694:WLZ720723 WVV720694:WVV720723 E786233:E786262 JJ786230:JJ786259 TF786230:TF786259 ADB786230:ADB786259 AMX786230:AMX786259 AWT786230:AWT786259 BGP786230:BGP786259 BQL786230:BQL786259 CAH786230:CAH786259 CKD786230:CKD786259 CTZ786230:CTZ786259 DDV786230:DDV786259 DNR786230:DNR786259 DXN786230:DXN786259 EHJ786230:EHJ786259 ERF786230:ERF786259 FBB786230:FBB786259 FKX786230:FKX786259 FUT786230:FUT786259 GEP786230:GEP786259 GOL786230:GOL786259 GYH786230:GYH786259 HID786230:HID786259 HRZ786230:HRZ786259 IBV786230:IBV786259 ILR786230:ILR786259 IVN786230:IVN786259 JFJ786230:JFJ786259 JPF786230:JPF786259 JZB786230:JZB786259 KIX786230:KIX786259 KST786230:KST786259 LCP786230:LCP786259 LML786230:LML786259 LWH786230:LWH786259 MGD786230:MGD786259 MPZ786230:MPZ786259 MZV786230:MZV786259 NJR786230:NJR786259 NTN786230:NTN786259 ODJ786230:ODJ786259 ONF786230:ONF786259 OXB786230:OXB786259 PGX786230:PGX786259 PQT786230:PQT786259 QAP786230:QAP786259 QKL786230:QKL786259 QUH786230:QUH786259 RED786230:RED786259 RNZ786230:RNZ786259 RXV786230:RXV786259 SHR786230:SHR786259 SRN786230:SRN786259 TBJ786230:TBJ786259 TLF786230:TLF786259 TVB786230:TVB786259 UEX786230:UEX786259 UOT786230:UOT786259 UYP786230:UYP786259 VIL786230:VIL786259 VSH786230:VSH786259 WCD786230:WCD786259 WLZ786230:WLZ786259 WVV786230:WVV786259 E851769:E851798 JJ851766:JJ851795 TF851766:TF851795 ADB851766:ADB851795 AMX851766:AMX851795 AWT851766:AWT851795 BGP851766:BGP851795 BQL851766:BQL851795 CAH851766:CAH851795 CKD851766:CKD851795 CTZ851766:CTZ851795 DDV851766:DDV851795 DNR851766:DNR851795 DXN851766:DXN851795 EHJ851766:EHJ851795 ERF851766:ERF851795 FBB851766:FBB851795 FKX851766:FKX851795 FUT851766:FUT851795 GEP851766:GEP851795 GOL851766:GOL851795 GYH851766:GYH851795 HID851766:HID851795 HRZ851766:HRZ851795 IBV851766:IBV851795 ILR851766:ILR851795 IVN851766:IVN851795 JFJ851766:JFJ851795 JPF851766:JPF851795 JZB851766:JZB851795 KIX851766:KIX851795 KST851766:KST851795 LCP851766:LCP851795 LML851766:LML851795 LWH851766:LWH851795 MGD851766:MGD851795 MPZ851766:MPZ851795 MZV851766:MZV851795 NJR851766:NJR851795 NTN851766:NTN851795 ODJ851766:ODJ851795 ONF851766:ONF851795 OXB851766:OXB851795 PGX851766:PGX851795 PQT851766:PQT851795 QAP851766:QAP851795 QKL851766:QKL851795 QUH851766:QUH851795 RED851766:RED851795 RNZ851766:RNZ851795 RXV851766:RXV851795 SHR851766:SHR851795 SRN851766:SRN851795 TBJ851766:TBJ851795 TLF851766:TLF851795 TVB851766:TVB851795 UEX851766:UEX851795 UOT851766:UOT851795 UYP851766:UYP851795 VIL851766:VIL851795 VSH851766:VSH851795 WCD851766:WCD851795 WLZ851766:WLZ851795 WVV851766:WVV851795 E917305:E917334 JJ917302:JJ917331 TF917302:TF917331 ADB917302:ADB917331 AMX917302:AMX917331 AWT917302:AWT917331 BGP917302:BGP917331 BQL917302:BQL917331 CAH917302:CAH917331 CKD917302:CKD917331 CTZ917302:CTZ917331 DDV917302:DDV917331 DNR917302:DNR917331 DXN917302:DXN917331 EHJ917302:EHJ917331 ERF917302:ERF917331 FBB917302:FBB917331 FKX917302:FKX917331 FUT917302:FUT917331 GEP917302:GEP917331 GOL917302:GOL917331 GYH917302:GYH917331 HID917302:HID917331 HRZ917302:HRZ917331 IBV917302:IBV917331 ILR917302:ILR917331 IVN917302:IVN917331 JFJ917302:JFJ917331 JPF917302:JPF917331 JZB917302:JZB917331 KIX917302:KIX917331 KST917302:KST917331 LCP917302:LCP917331 LML917302:LML917331 LWH917302:LWH917331 MGD917302:MGD917331 MPZ917302:MPZ917331 MZV917302:MZV917331 NJR917302:NJR917331 NTN917302:NTN917331 ODJ917302:ODJ917331 ONF917302:ONF917331 OXB917302:OXB917331 PGX917302:PGX917331 PQT917302:PQT917331 QAP917302:QAP917331 QKL917302:QKL917331 QUH917302:QUH917331 RED917302:RED917331 RNZ917302:RNZ917331 RXV917302:RXV917331 SHR917302:SHR917331 SRN917302:SRN917331 TBJ917302:TBJ917331 TLF917302:TLF917331 TVB917302:TVB917331 UEX917302:UEX917331 UOT917302:UOT917331 UYP917302:UYP917331 VIL917302:VIL917331 VSH917302:VSH917331 WCD917302:WCD917331 WLZ917302:WLZ917331 WVV917302:WVV917331 E982841:E982870 JJ982838:JJ982867 TF982838:TF982867 ADB982838:ADB982867 AMX982838:AMX982867 AWT982838:AWT982867 BGP982838:BGP982867 BQL982838:BQL982867 CAH982838:CAH982867 CKD982838:CKD982867 CTZ982838:CTZ982867 DDV982838:DDV982867 DNR982838:DNR982867 DXN982838:DXN982867 EHJ982838:EHJ982867 ERF982838:ERF982867 FBB982838:FBB982867 FKX982838:FKX982867 FUT982838:FUT982867 GEP982838:GEP982867 GOL982838:GOL982867 GYH982838:GYH982867 HID982838:HID982867 HRZ982838:HRZ982867 IBV982838:IBV982867 ILR982838:ILR982867 IVN982838:IVN982867 JFJ982838:JFJ982867 JPF982838:JPF982867 JZB982838:JZB982867 KIX982838:KIX982867 KST982838:KST982867 LCP982838:LCP982867 LML982838:LML982867 LWH982838:LWH982867 MGD982838:MGD982867 MPZ982838:MPZ982867 MZV982838:MZV982867 NJR982838:NJR982867 NTN982838:NTN982867 ODJ982838:ODJ982867 ONF982838:ONF982867 OXB982838:OXB982867 PGX982838:PGX982867 PQT982838:PQT982867 QAP982838:QAP982867 QKL982838:QKL982867 QUH982838:QUH982867 RED982838:RED982867 RNZ982838:RNZ982867 RXV982838:RXV982867 SHR982838:SHR982867 SRN982838:SRN982867 TBJ982838:TBJ982867 TLF982838:TLF982867 TVB982838:TVB982867 UEX982838:UEX982867 UOT982838:UOT982867 UYP982838:UYP982867 VIL982838:VIL982867 VSH982838:VSH982867 WCD982838:WCD982867 WLZ982838:WLZ982867 WVV982838:WVV982867 E65370:E65399 JJ65367:JJ65396 TF65367:TF65396 ADB65367:ADB65396 AMX65367:AMX65396 AWT65367:AWT65396 BGP65367:BGP65396 BQL65367:BQL65396 CAH65367:CAH65396 CKD65367:CKD65396 CTZ65367:CTZ65396 DDV65367:DDV65396 DNR65367:DNR65396 DXN65367:DXN65396 EHJ65367:EHJ65396 ERF65367:ERF65396 FBB65367:FBB65396 FKX65367:FKX65396 FUT65367:FUT65396 GEP65367:GEP65396 GOL65367:GOL65396 GYH65367:GYH65396 HID65367:HID65396 HRZ65367:HRZ65396 IBV65367:IBV65396 ILR65367:ILR65396 IVN65367:IVN65396 JFJ65367:JFJ65396 JPF65367:JPF65396 JZB65367:JZB65396 KIX65367:KIX65396 KST65367:KST65396 LCP65367:LCP65396 LML65367:LML65396 LWH65367:LWH65396 MGD65367:MGD65396 MPZ65367:MPZ65396 MZV65367:MZV65396 NJR65367:NJR65396 NTN65367:NTN65396 ODJ65367:ODJ65396 ONF65367:ONF65396 OXB65367:OXB65396 PGX65367:PGX65396 PQT65367:PQT65396 QAP65367:QAP65396 QKL65367:QKL65396 QUH65367:QUH65396 RED65367:RED65396 RNZ65367:RNZ65396 RXV65367:RXV65396 SHR65367:SHR65396 SRN65367:SRN65396 TBJ65367:TBJ65396 TLF65367:TLF65396 TVB65367:TVB65396 UEX65367:UEX65396 UOT65367:UOT65396 UYP65367:UYP65396 VIL65367:VIL65396 VSH65367:VSH65396 WCD65367:WCD65396 WLZ65367:WLZ65396 WVV65367:WVV65396 E130906:E130935 JJ130903:JJ130932 TF130903:TF130932 ADB130903:ADB130932 AMX130903:AMX130932 AWT130903:AWT130932 BGP130903:BGP130932 BQL130903:BQL130932 CAH130903:CAH130932 CKD130903:CKD130932 CTZ130903:CTZ130932 DDV130903:DDV130932 DNR130903:DNR130932 DXN130903:DXN130932 EHJ130903:EHJ130932 ERF130903:ERF130932 FBB130903:FBB130932 FKX130903:FKX130932 FUT130903:FUT130932 GEP130903:GEP130932 GOL130903:GOL130932 GYH130903:GYH130932 HID130903:HID130932 HRZ130903:HRZ130932 IBV130903:IBV130932 ILR130903:ILR130932 IVN130903:IVN130932 JFJ130903:JFJ130932 JPF130903:JPF130932 JZB130903:JZB130932 KIX130903:KIX130932 KST130903:KST130932 LCP130903:LCP130932 LML130903:LML130932 LWH130903:LWH130932 MGD130903:MGD130932 MPZ130903:MPZ130932 MZV130903:MZV130932 NJR130903:NJR130932 NTN130903:NTN130932 ODJ130903:ODJ130932 ONF130903:ONF130932 OXB130903:OXB130932 PGX130903:PGX130932 PQT130903:PQT130932 QAP130903:QAP130932 QKL130903:QKL130932 QUH130903:QUH130932 RED130903:RED130932 RNZ130903:RNZ130932 RXV130903:RXV130932 SHR130903:SHR130932 SRN130903:SRN130932 TBJ130903:TBJ130932 TLF130903:TLF130932 TVB130903:TVB130932 UEX130903:UEX130932 UOT130903:UOT130932 UYP130903:UYP130932 VIL130903:VIL130932 VSH130903:VSH130932 WCD130903:WCD130932 WLZ130903:WLZ130932 WVV130903:WVV130932 E196442:E196471 JJ196439:JJ196468 TF196439:TF196468 ADB196439:ADB196468 AMX196439:AMX196468 AWT196439:AWT196468 BGP196439:BGP196468 BQL196439:BQL196468 CAH196439:CAH196468 CKD196439:CKD196468 CTZ196439:CTZ196468 DDV196439:DDV196468 DNR196439:DNR196468 DXN196439:DXN196468 EHJ196439:EHJ196468 ERF196439:ERF196468 FBB196439:FBB196468 FKX196439:FKX196468 FUT196439:FUT196468 GEP196439:GEP196468 GOL196439:GOL196468 GYH196439:GYH196468 HID196439:HID196468 HRZ196439:HRZ196468 IBV196439:IBV196468 ILR196439:ILR196468 IVN196439:IVN196468 JFJ196439:JFJ196468 JPF196439:JPF196468 JZB196439:JZB196468 KIX196439:KIX196468 KST196439:KST196468 LCP196439:LCP196468 LML196439:LML196468 LWH196439:LWH196468 MGD196439:MGD196468 MPZ196439:MPZ196468 MZV196439:MZV196468 NJR196439:NJR196468 NTN196439:NTN196468 ODJ196439:ODJ196468 ONF196439:ONF196468 OXB196439:OXB196468 PGX196439:PGX196468 PQT196439:PQT196468 QAP196439:QAP196468 QKL196439:QKL196468 QUH196439:QUH196468 RED196439:RED196468 RNZ196439:RNZ196468 RXV196439:RXV196468 SHR196439:SHR196468 SRN196439:SRN196468 TBJ196439:TBJ196468 TLF196439:TLF196468 TVB196439:TVB196468 UEX196439:UEX196468 UOT196439:UOT196468 UYP196439:UYP196468 VIL196439:VIL196468 VSH196439:VSH196468 WCD196439:WCD196468 WLZ196439:WLZ196468 WVV196439:WVV196468 E261978:E262007 JJ261975:JJ262004 TF261975:TF262004 ADB261975:ADB262004 AMX261975:AMX262004 AWT261975:AWT262004 BGP261975:BGP262004 BQL261975:BQL262004 CAH261975:CAH262004 CKD261975:CKD262004 CTZ261975:CTZ262004 DDV261975:DDV262004 DNR261975:DNR262004 DXN261975:DXN262004 EHJ261975:EHJ262004 ERF261975:ERF262004 FBB261975:FBB262004 FKX261975:FKX262004 FUT261975:FUT262004 GEP261975:GEP262004 GOL261975:GOL262004 GYH261975:GYH262004 HID261975:HID262004 HRZ261975:HRZ262004 IBV261975:IBV262004 ILR261975:ILR262004 IVN261975:IVN262004 JFJ261975:JFJ262004 JPF261975:JPF262004 JZB261975:JZB262004 KIX261975:KIX262004 KST261975:KST262004 LCP261975:LCP262004 LML261975:LML262004 LWH261975:LWH262004 MGD261975:MGD262004 MPZ261975:MPZ262004 MZV261975:MZV262004 NJR261975:NJR262004 NTN261975:NTN262004 ODJ261975:ODJ262004 ONF261975:ONF262004 OXB261975:OXB262004 PGX261975:PGX262004 PQT261975:PQT262004 QAP261975:QAP262004 QKL261975:QKL262004 QUH261975:QUH262004 RED261975:RED262004 RNZ261975:RNZ262004 RXV261975:RXV262004 SHR261975:SHR262004 SRN261975:SRN262004 TBJ261975:TBJ262004 TLF261975:TLF262004 TVB261975:TVB262004 UEX261975:UEX262004 UOT261975:UOT262004 UYP261975:UYP262004 VIL261975:VIL262004 VSH261975:VSH262004 WCD261975:WCD262004 WLZ261975:WLZ262004 WVV261975:WVV262004 E327514:E327543 JJ327511:JJ327540 TF327511:TF327540 ADB327511:ADB327540 AMX327511:AMX327540 AWT327511:AWT327540 BGP327511:BGP327540 BQL327511:BQL327540 CAH327511:CAH327540 CKD327511:CKD327540 CTZ327511:CTZ327540 DDV327511:DDV327540 DNR327511:DNR327540 DXN327511:DXN327540 EHJ327511:EHJ327540 ERF327511:ERF327540 FBB327511:FBB327540 FKX327511:FKX327540 FUT327511:FUT327540 GEP327511:GEP327540 GOL327511:GOL327540 GYH327511:GYH327540 HID327511:HID327540 HRZ327511:HRZ327540 IBV327511:IBV327540 ILR327511:ILR327540 IVN327511:IVN327540 JFJ327511:JFJ327540 JPF327511:JPF327540 JZB327511:JZB327540 KIX327511:KIX327540 KST327511:KST327540 LCP327511:LCP327540 LML327511:LML327540 LWH327511:LWH327540 MGD327511:MGD327540 MPZ327511:MPZ327540 MZV327511:MZV327540 NJR327511:NJR327540 NTN327511:NTN327540 ODJ327511:ODJ327540 ONF327511:ONF327540 OXB327511:OXB327540 PGX327511:PGX327540 PQT327511:PQT327540 QAP327511:QAP327540 QKL327511:QKL327540 QUH327511:QUH327540 RED327511:RED327540 RNZ327511:RNZ327540 RXV327511:RXV327540 SHR327511:SHR327540 SRN327511:SRN327540 TBJ327511:TBJ327540 TLF327511:TLF327540 TVB327511:TVB327540 UEX327511:UEX327540 UOT327511:UOT327540 UYP327511:UYP327540 VIL327511:VIL327540 VSH327511:VSH327540 WCD327511:WCD327540 WLZ327511:WLZ327540 WVV327511:WVV327540 E393050:E393079 JJ393047:JJ393076 TF393047:TF393076 ADB393047:ADB393076 AMX393047:AMX393076 AWT393047:AWT393076 BGP393047:BGP393076 BQL393047:BQL393076 CAH393047:CAH393076 CKD393047:CKD393076 CTZ393047:CTZ393076 DDV393047:DDV393076 DNR393047:DNR393076 DXN393047:DXN393076 EHJ393047:EHJ393076 ERF393047:ERF393076 FBB393047:FBB393076 FKX393047:FKX393076 FUT393047:FUT393076 GEP393047:GEP393076 GOL393047:GOL393076 GYH393047:GYH393076 HID393047:HID393076 HRZ393047:HRZ393076 IBV393047:IBV393076 ILR393047:ILR393076 IVN393047:IVN393076 JFJ393047:JFJ393076 JPF393047:JPF393076 JZB393047:JZB393076 KIX393047:KIX393076 KST393047:KST393076 LCP393047:LCP393076 LML393047:LML393076 LWH393047:LWH393076 MGD393047:MGD393076 MPZ393047:MPZ393076 MZV393047:MZV393076 NJR393047:NJR393076 NTN393047:NTN393076 ODJ393047:ODJ393076 ONF393047:ONF393076 OXB393047:OXB393076 PGX393047:PGX393076 PQT393047:PQT393076 QAP393047:QAP393076 QKL393047:QKL393076 QUH393047:QUH393076 RED393047:RED393076 RNZ393047:RNZ393076 RXV393047:RXV393076 SHR393047:SHR393076 SRN393047:SRN393076 TBJ393047:TBJ393076 TLF393047:TLF393076 TVB393047:TVB393076 UEX393047:UEX393076 UOT393047:UOT393076 UYP393047:UYP393076 VIL393047:VIL393076 VSH393047:VSH393076 WCD393047:WCD393076 WLZ393047:WLZ393076 WVV393047:WVV393076 E458586:E458615 JJ458583:JJ458612 TF458583:TF458612 ADB458583:ADB458612 AMX458583:AMX458612 AWT458583:AWT458612 BGP458583:BGP458612 BQL458583:BQL458612 CAH458583:CAH458612 CKD458583:CKD458612 CTZ458583:CTZ458612 DDV458583:DDV458612 DNR458583:DNR458612 DXN458583:DXN458612 EHJ458583:EHJ458612 ERF458583:ERF458612 FBB458583:FBB458612 FKX458583:FKX458612 FUT458583:FUT458612 GEP458583:GEP458612 GOL458583:GOL458612 GYH458583:GYH458612 HID458583:HID458612 HRZ458583:HRZ458612 IBV458583:IBV458612 ILR458583:ILR458612 IVN458583:IVN458612 JFJ458583:JFJ458612 JPF458583:JPF458612 JZB458583:JZB458612 KIX458583:KIX458612 KST458583:KST458612 LCP458583:LCP458612 LML458583:LML458612 LWH458583:LWH458612 MGD458583:MGD458612 MPZ458583:MPZ458612 MZV458583:MZV458612 NJR458583:NJR458612 NTN458583:NTN458612 ODJ458583:ODJ458612 ONF458583:ONF458612 OXB458583:OXB458612 PGX458583:PGX458612 PQT458583:PQT458612 QAP458583:QAP458612 QKL458583:QKL458612 QUH458583:QUH458612 RED458583:RED458612 RNZ458583:RNZ458612 RXV458583:RXV458612 SHR458583:SHR458612 SRN458583:SRN458612 TBJ458583:TBJ458612 TLF458583:TLF458612 TVB458583:TVB458612 UEX458583:UEX458612 UOT458583:UOT458612 UYP458583:UYP458612 VIL458583:VIL458612 VSH458583:VSH458612 WCD458583:WCD458612 WLZ458583:WLZ458612 WVV458583:WVV458612 E524122:E524151 JJ524119:JJ524148 TF524119:TF524148 ADB524119:ADB524148 AMX524119:AMX524148 AWT524119:AWT524148 BGP524119:BGP524148 BQL524119:BQL524148 CAH524119:CAH524148 CKD524119:CKD524148 CTZ524119:CTZ524148 DDV524119:DDV524148 DNR524119:DNR524148 DXN524119:DXN524148 EHJ524119:EHJ524148 ERF524119:ERF524148 FBB524119:FBB524148 FKX524119:FKX524148 FUT524119:FUT524148 GEP524119:GEP524148 GOL524119:GOL524148 GYH524119:GYH524148 HID524119:HID524148 HRZ524119:HRZ524148 IBV524119:IBV524148 ILR524119:ILR524148 IVN524119:IVN524148 JFJ524119:JFJ524148 JPF524119:JPF524148 JZB524119:JZB524148 KIX524119:KIX524148 KST524119:KST524148 LCP524119:LCP524148 LML524119:LML524148 LWH524119:LWH524148 MGD524119:MGD524148 MPZ524119:MPZ524148 MZV524119:MZV524148 NJR524119:NJR524148 NTN524119:NTN524148 ODJ524119:ODJ524148 ONF524119:ONF524148 OXB524119:OXB524148 PGX524119:PGX524148 PQT524119:PQT524148 QAP524119:QAP524148 QKL524119:QKL524148 QUH524119:QUH524148 RED524119:RED524148 RNZ524119:RNZ524148 RXV524119:RXV524148 SHR524119:SHR524148 SRN524119:SRN524148 TBJ524119:TBJ524148 TLF524119:TLF524148 TVB524119:TVB524148 UEX524119:UEX524148 UOT524119:UOT524148 UYP524119:UYP524148 VIL524119:VIL524148 VSH524119:VSH524148 WCD524119:WCD524148 WLZ524119:WLZ524148 WVV524119:WVV524148 E589658:E589687 JJ589655:JJ589684 TF589655:TF589684 ADB589655:ADB589684 AMX589655:AMX589684 AWT589655:AWT589684 BGP589655:BGP589684 BQL589655:BQL589684 CAH589655:CAH589684 CKD589655:CKD589684 CTZ589655:CTZ589684 DDV589655:DDV589684 DNR589655:DNR589684 DXN589655:DXN589684 EHJ589655:EHJ589684 ERF589655:ERF589684 FBB589655:FBB589684 FKX589655:FKX589684 FUT589655:FUT589684 GEP589655:GEP589684 GOL589655:GOL589684 GYH589655:GYH589684 HID589655:HID589684 HRZ589655:HRZ589684 IBV589655:IBV589684 ILR589655:ILR589684 IVN589655:IVN589684 JFJ589655:JFJ589684 JPF589655:JPF589684 JZB589655:JZB589684 KIX589655:KIX589684 KST589655:KST589684 LCP589655:LCP589684 LML589655:LML589684 LWH589655:LWH589684 MGD589655:MGD589684 MPZ589655:MPZ589684 MZV589655:MZV589684 NJR589655:NJR589684 NTN589655:NTN589684 ODJ589655:ODJ589684 ONF589655:ONF589684 OXB589655:OXB589684 PGX589655:PGX589684 PQT589655:PQT589684 QAP589655:QAP589684 QKL589655:QKL589684 QUH589655:QUH589684 RED589655:RED589684 RNZ589655:RNZ589684 RXV589655:RXV589684 SHR589655:SHR589684 SRN589655:SRN589684 TBJ589655:TBJ589684 TLF589655:TLF589684 TVB589655:TVB589684 UEX589655:UEX589684 UOT589655:UOT589684 UYP589655:UYP589684 VIL589655:VIL589684 VSH589655:VSH589684 WCD589655:WCD589684 WLZ589655:WLZ589684 WVV589655:WVV589684 E655194:E655223 JJ655191:JJ655220 TF655191:TF655220 ADB655191:ADB655220 AMX655191:AMX655220 AWT655191:AWT655220 BGP655191:BGP655220 BQL655191:BQL655220 CAH655191:CAH655220 CKD655191:CKD655220 CTZ655191:CTZ655220 DDV655191:DDV655220 DNR655191:DNR655220 DXN655191:DXN655220 EHJ655191:EHJ655220 ERF655191:ERF655220 FBB655191:FBB655220 FKX655191:FKX655220 FUT655191:FUT655220 GEP655191:GEP655220 GOL655191:GOL655220 GYH655191:GYH655220 HID655191:HID655220 HRZ655191:HRZ655220 IBV655191:IBV655220 ILR655191:ILR655220 IVN655191:IVN655220 JFJ655191:JFJ655220 JPF655191:JPF655220 JZB655191:JZB655220 KIX655191:KIX655220 KST655191:KST655220 LCP655191:LCP655220 LML655191:LML655220 LWH655191:LWH655220 MGD655191:MGD655220 MPZ655191:MPZ655220 MZV655191:MZV655220 NJR655191:NJR655220 NTN655191:NTN655220 ODJ655191:ODJ655220 ONF655191:ONF655220 OXB655191:OXB655220 PGX655191:PGX655220 PQT655191:PQT655220 QAP655191:QAP655220 QKL655191:QKL655220 QUH655191:QUH655220 RED655191:RED655220 RNZ655191:RNZ655220 RXV655191:RXV655220 SHR655191:SHR655220 SRN655191:SRN655220 TBJ655191:TBJ655220 TLF655191:TLF655220 TVB655191:TVB655220 UEX655191:UEX655220 UOT655191:UOT655220 UYP655191:UYP655220 VIL655191:VIL655220 VSH655191:VSH655220 WCD655191:WCD655220 WLZ655191:WLZ655220 WVV655191:WVV655220 E720730:E720759 JJ720727:JJ720756 TF720727:TF720756 ADB720727:ADB720756 AMX720727:AMX720756 AWT720727:AWT720756 BGP720727:BGP720756 BQL720727:BQL720756 CAH720727:CAH720756 CKD720727:CKD720756 CTZ720727:CTZ720756 DDV720727:DDV720756 DNR720727:DNR720756 DXN720727:DXN720756 EHJ720727:EHJ720756 ERF720727:ERF720756 FBB720727:FBB720756 FKX720727:FKX720756 FUT720727:FUT720756 GEP720727:GEP720756 GOL720727:GOL720756 GYH720727:GYH720756 HID720727:HID720756 HRZ720727:HRZ720756 IBV720727:IBV720756 ILR720727:ILR720756 IVN720727:IVN720756 JFJ720727:JFJ720756 JPF720727:JPF720756 JZB720727:JZB720756 KIX720727:KIX720756 KST720727:KST720756 LCP720727:LCP720756 LML720727:LML720756 LWH720727:LWH720756 MGD720727:MGD720756 MPZ720727:MPZ720756 MZV720727:MZV720756 NJR720727:NJR720756 NTN720727:NTN720756 ODJ720727:ODJ720756 ONF720727:ONF720756 OXB720727:OXB720756 PGX720727:PGX720756 PQT720727:PQT720756 QAP720727:QAP720756 QKL720727:QKL720756 QUH720727:QUH720756 RED720727:RED720756 RNZ720727:RNZ720756 RXV720727:RXV720756 SHR720727:SHR720756 SRN720727:SRN720756 TBJ720727:TBJ720756 TLF720727:TLF720756 TVB720727:TVB720756 UEX720727:UEX720756 UOT720727:UOT720756 UYP720727:UYP720756 VIL720727:VIL720756 VSH720727:VSH720756 WCD720727:WCD720756 WLZ720727:WLZ720756 WVV720727:WVV720756 E786266:E786295 JJ786263:JJ786292 TF786263:TF786292 ADB786263:ADB786292 AMX786263:AMX786292 AWT786263:AWT786292 BGP786263:BGP786292 BQL786263:BQL786292 CAH786263:CAH786292 CKD786263:CKD786292 CTZ786263:CTZ786292 DDV786263:DDV786292 DNR786263:DNR786292 DXN786263:DXN786292 EHJ786263:EHJ786292 ERF786263:ERF786292 FBB786263:FBB786292 FKX786263:FKX786292 FUT786263:FUT786292 GEP786263:GEP786292 GOL786263:GOL786292 GYH786263:GYH786292 HID786263:HID786292 HRZ786263:HRZ786292 IBV786263:IBV786292 ILR786263:ILR786292 IVN786263:IVN786292 JFJ786263:JFJ786292 JPF786263:JPF786292 JZB786263:JZB786292 KIX786263:KIX786292 KST786263:KST786292 LCP786263:LCP786292 LML786263:LML786292 LWH786263:LWH786292 MGD786263:MGD786292 MPZ786263:MPZ786292 MZV786263:MZV786292 NJR786263:NJR786292 NTN786263:NTN786292 ODJ786263:ODJ786292 ONF786263:ONF786292 OXB786263:OXB786292 PGX786263:PGX786292 PQT786263:PQT786292 QAP786263:QAP786292 QKL786263:QKL786292 QUH786263:QUH786292 RED786263:RED786292 RNZ786263:RNZ786292 RXV786263:RXV786292 SHR786263:SHR786292 SRN786263:SRN786292 TBJ786263:TBJ786292 TLF786263:TLF786292 TVB786263:TVB786292 UEX786263:UEX786292 UOT786263:UOT786292 UYP786263:UYP786292 VIL786263:VIL786292 VSH786263:VSH786292 WCD786263:WCD786292 WLZ786263:WLZ786292 WVV786263:WVV786292 E851802:E851831 JJ851799:JJ851828 TF851799:TF851828 ADB851799:ADB851828 AMX851799:AMX851828 AWT851799:AWT851828 BGP851799:BGP851828 BQL851799:BQL851828 CAH851799:CAH851828 CKD851799:CKD851828 CTZ851799:CTZ851828 DDV851799:DDV851828 DNR851799:DNR851828 DXN851799:DXN851828 EHJ851799:EHJ851828 ERF851799:ERF851828 FBB851799:FBB851828 FKX851799:FKX851828 FUT851799:FUT851828 GEP851799:GEP851828 GOL851799:GOL851828 GYH851799:GYH851828 HID851799:HID851828 HRZ851799:HRZ851828 IBV851799:IBV851828 ILR851799:ILR851828 IVN851799:IVN851828 JFJ851799:JFJ851828 JPF851799:JPF851828 JZB851799:JZB851828 KIX851799:KIX851828 KST851799:KST851828 LCP851799:LCP851828 LML851799:LML851828 LWH851799:LWH851828 MGD851799:MGD851828 MPZ851799:MPZ851828 MZV851799:MZV851828 NJR851799:NJR851828 NTN851799:NTN851828 ODJ851799:ODJ851828 ONF851799:ONF851828 OXB851799:OXB851828 PGX851799:PGX851828 PQT851799:PQT851828 QAP851799:QAP851828 QKL851799:QKL851828 QUH851799:QUH851828 RED851799:RED851828 RNZ851799:RNZ851828 RXV851799:RXV851828 SHR851799:SHR851828 SRN851799:SRN851828 TBJ851799:TBJ851828 TLF851799:TLF851828 TVB851799:TVB851828 UEX851799:UEX851828 UOT851799:UOT851828 UYP851799:UYP851828 VIL851799:VIL851828 VSH851799:VSH851828 WCD851799:WCD851828 WLZ851799:WLZ851828 WVV851799:WVV851828 E917338:E917367 JJ917335:JJ917364 TF917335:TF917364 ADB917335:ADB917364 AMX917335:AMX917364 AWT917335:AWT917364 BGP917335:BGP917364 BQL917335:BQL917364 CAH917335:CAH917364 CKD917335:CKD917364 CTZ917335:CTZ917364 DDV917335:DDV917364 DNR917335:DNR917364 DXN917335:DXN917364 EHJ917335:EHJ917364 ERF917335:ERF917364 FBB917335:FBB917364 FKX917335:FKX917364 FUT917335:FUT917364 GEP917335:GEP917364 GOL917335:GOL917364 GYH917335:GYH917364 HID917335:HID917364 HRZ917335:HRZ917364 IBV917335:IBV917364 ILR917335:ILR917364 IVN917335:IVN917364 JFJ917335:JFJ917364 JPF917335:JPF917364 JZB917335:JZB917364 KIX917335:KIX917364 KST917335:KST917364 LCP917335:LCP917364 LML917335:LML917364 LWH917335:LWH917364 MGD917335:MGD917364 MPZ917335:MPZ917364 MZV917335:MZV917364 NJR917335:NJR917364 NTN917335:NTN917364 ODJ917335:ODJ917364 ONF917335:ONF917364 OXB917335:OXB917364 PGX917335:PGX917364 PQT917335:PQT917364 QAP917335:QAP917364 QKL917335:QKL917364 QUH917335:QUH917364 RED917335:RED917364 RNZ917335:RNZ917364 RXV917335:RXV917364 SHR917335:SHR917364 SRN917335:SRN917364 TBJ917335:TBJ917364 TLF917335:TLF917364 TVB917335:TVB917364 UEX917335:UEX917364 UOT917335:UOT917364 UYP917335:UYP917364 VIL917335:VIL917364 VSH917335:VSH917364 WCD917335:WCD917364 WLZ917335:WLZ917364 WVV917335:WVV917364 E982874:E982903 JJ982871:JJ982900 TF982871:TF982900 ADB982871:ADB982900 AMX982871:AMX982900 AWT982871:AWT982900 BGP982871:BGP982900 BQL982871:BQL982900 CAH982871:CAH982900 CKD982871:CKD982900 CTZ982871:CTZ982900 DDV982871:DDV982900 DNR982871:DNR982900 DXN982871:DXN982900 EHJ982871:EHJ982900 ERF982871:ERF982900 FBB982871:FBB982900 FKX982871:FKX982900 FUT982871:FUT982900 GEP982871:GEP982900 GOL982871:GOL982900 GYH982871:GYH982900 HID982871:HID982900 HRZ982871:HRZ982900 IBV982871:IBV982900 ILR982871:ILR982900 IVN982871:IVN982900 JFJ982871:JFJ982900 JPF982871:JPF982900 JZB982871:JZB982900 KIX982871:KIX982900 KST982871:KST982900 LCP982871:LCP982900 LML982871:LML982900 LWH982871:LWH982900 MGD982871:MGD982900 MPZ982871:MPZ982900 MZV982871:MZV982900 NJR982871:NJR982900 NTN982871:NTN982900 ODJ982871:ODJ982900 ONF982871:ONF982900 OXB982871:OXB982900 PGX982871:PGX982900 PQT982871:PQT982900 QAP982871:QAP982900 QKL982871:QKL982900 QUH982871:QUH982900 RED982871:RED982900 RNZ982871:RNZ982900 RXV982871:RXV982900 SHR982871:SHR982900 SRN982871:SRN982900 TBJ982871:TBJ982900 TLF982871:TLF982900 TVB982871:TVB982900 UEX982871:UEX982900 UOT982871:UOT982900 UYP982871:UYP982900 VIL982871:VIL982900 VSH982871:VSH982900 WCD982871:WCD982900 WLZ982871:WLZ982900 WVV982871:WVV982900 E65403:E65432 JJ65400:JJ65429 TF65400:TF65429 ADB65400:ADB65429 AMX65400:AMX65429 AWT65400:AWT65429 BGP65400:BGP65429 BQL65400:BQL65429 CAH65400:CAH65429 CKD65400:CKD65429 CTZ65400:CTZ65429 DDV65400:DDV65429 DNR65400:DNR65429 DXN65400:DXN65429 EHJ65400:EHJ65429 ERF65400:ERF65429 FBB65400:FBB65429 FKX65400:FKX65429 FUT65400:FUT65429 GEP65400:GEP65429 GOL65400:GOL65429 GYH65400:GYH65429 HID65400:HID65429 HRZ65400:HRZ65429 IBV65400:IBV65429 ILR65400:ILR65429 IVN65400:IVN65429 JFJ65400:JFJ65429 JPF65400:JPF65429 JZB65400:JZB65429 KIX65400:KIX65429 KST65400:KST65429 LCP65400:LCP65429 LML65400:LML65429 LWH65400:LWH65429 MGD65400:MGD65429 MPZ65400:MPZ65429 MZV65400:MZV65429 NJR65400:NJR65429 NTN65400:NTN65429 ODJ65400:ODJ65429 ONF65400:ONF65429 OXB65400:OXB65429 PGX65400:PGX65429 PQT65400:PQT65429 QAP65400:QAP65429 QKL65400:QKL65429 QUH65400:QUH65429 RED65400:RED65429 RNZ65400:RNZ65429 RXV65400:RXV65429 SHR65400:SHR65429 SRN65400:SRN65429 TBJ65400:TBJ65429 TLF65400:TLF65429 TVB65400:TVB65429 UEX65400:UEX65429 UOT65400:UOT65429 UYP65400:UYP65429 VIL65400:VIL65429 VSH65400:VSH65429 WCD65400:WCD65429 WLZ65400:WLZ65429 WVV65400:WVV65429 E130939:E130968 JJ130936:JJ130965 TF130936:TF130965 ADB130936:ADB130965 AMX130936:AMX130965 AWT130936:AWT130965 BGP130936:BGP130965 BQL130936:BQL130965 CAH130936:CAH130965 CKD130936:CKD130965 CTZ130936:CTZ130965 DDV130936:DDV130965 DNR130936:DNR130965 DXN130936:DXN130965 EHJ130936:EHJ130965 ERF130936:ERF130965 FBB130936:FBB130965 FKX130936:FKX130965 FUT130936:FUT130965 GEP130936:GEP130965 GOL130936:GOL130965 GYH130936:GYH130965 HID130936:HID130965 HRZ130936:HRZ130965 IBV130936:IBV130965 ILR130936:ILR130965 IVN130936:IVN130965 JFJ130936:JFJ130965 JPF130936:JPF130965 JZB130936:JZB130965 KIX130936:KIX130965 KST130936:KST130965 LCP130936:LCP130965 LML130936:LML130965 LWH130936:LWH130965 MGD130936:MGD130965 MPZ130936:MPZ130965 MZV130936:MZV130965 NJR130936:NJR130965 NTN130936:NTN130965 ODJ130936:ODJ130965 ONF130936:ONF130965 OXB130936:OXB130965 PGX130936:PGX130965 PQT130936:PQT130965 QAP130936:QAP130965 QKL130936:QKL130965 QUH130936:QUH130965 RED130936:RED130965 RNZ130936:RNZ130965 RXV130936:RXV130965 SHR130936:SHR130965 SRN130936:SRN130965 TBJ130936:TBJ130965 TLF130936:TLF130965 TVB130936:TVB130965 UEX130936:UEX130965 UOT130936:UOT130965 UYP130936:UYP130965 VIL130936:VIL130965 VSH130936:VSH130965 WCD130936:WCD130965 WLZ130936:WLZ130965 WVV130936:WVV130965 E196475:E196504 JJ196472:JJ196501 TF196472:TF196501 ADB196472:ADB196501 AMX196472:AMX196501 AWT196472:AWT196501 BGP196472:BGP196501 BQL196472:BQL196501 CAH196472:CAH196501 CKD196472:CKD196501 CTZ196472:CTZ196501 DDV196472:DDV196501 DNR196472:DNR196501 DXN196472:DXN196501 EHJ196472:EHJ196501 ERF196472:ERF196501 FBB196472:FBB196501 FKX196472:FKX196501 FUT196472:FUT196501 GEP196472:GEP196501 GOL196472:GOL196501 GYH196472:GYH196501 HID196472:HID196501 HRZ196472:HRZ196501 IBV196472:IBV196501 ILR196472:ILR196501 IVN196472:IVN196501 JFJ196472:JFJ196501 JPF196472:JPF196501 JZB196472:JZB196501 KIX196472:KIX196501 KST196472:KST196501 LCP196472:LCP196501 LML196472:LML196501 LWH196472:LWH196501 MGD196472:MGD196501 MPZ196472:MPZ196501 MZV196472:MZV196501 NJR196472:NJR196501 NTN196472:NTN196501 ODJ196472:ODJ196501 ONF196472:ONF196501 OXB196472:OXB196501 PGX196472:PGX196501 PQT196472:PQT196501 QAP196472:QAP196501 QKL196472:QKL196501 QUH196472:QUH196501 RED196472:RED196501 RNZ196472:RNZ196501 RXV196472:RXV196501 SHR196472:SHR196501 SRN196472:SRN196501 TBJ196472:TBJ196501 TLF196472:TLF196501 TVB196472:TVB196501 UEX196472:UEX196501 UOT196472:UOT196501 UYP196472:UYP196501 VIL196472:VIL196501 VSH196472:VSH196501 WCD196472:WCD196501 WLZ196472:WLZ196501 WVV196472:WVV196501 E262011:E262040 JJ262008:JJ262037 TF262008:TF262037 ADB262008:ADB262037 AMX262008:AMX262037 AWT262008:AWT262037 BGP262008:BGP262037 BQL262008:BQL262037 CAH262008:CAH262037 CKD262008:CKD262037 CTZ262008:CTZ262037 DDV262008:DDV262037 DNR262008:DNR262037 DXN262008:DXN262037 EHJ262008:EHJ262037 ERF262008:ERF262037 FBB262008:FBB262037 FKX262008:FKX262037 FUT262008:FUT262037 GEP262008:GEP262037 GOL262008:GOL262037 GYH262008:GYH262037 HID262008:HID262037 HRZ262008:HRZ262037 IBV262008:IBV262037 ILR262008:ILR262037 IVN262008:IVN262037 JFJ262008:JFJ262037 JPF262008:JPF262037 JZB262008:JZB262037 KIX262008:KIX262037 KST262008:KST262037 LCP262008:LCP262037 LML262008:LML262037 LWH262008:LWH262037 MGD262008:MGD262037 MPZ262008:MPZ262037 MZV262008:MZV262037 NJR262008:NJR262037 NTN262008:NTN262037 ODJ262008:ODJ262037 ONF262008:ONF262037 OXB262008:OXB262037 PGX262008:PGX262037 PQT262008:PQT262037 QAP262008:QAP262037 QKL262008:QKL262037 QUH262008:QUH262037 RED262008:RED262037 RNZ262008:RNZ262037 RXV262008:RXV262037 SHR262008:SHR262037 SRN262008:SRN262037 TBJ262008:TBJ262037 TLF262008:TLF262037 TVB262008:TVB262037 UEX262008:UEX262037 UOT262008:UOT262037 UYP262008:UYP262037 VIL262008:VIL262037 VSH262008:VSH262037 WCD262008:WCD262037 WLZ262008:WLZ262037 WVV262008:WVV262037 E327547:E327576 JJ327544:JJ327573 TF327544:TF327573 ADB327544:ADB327573 AMX327544:AMX327573 AWT327544:AWT327573 BGP327544:BGP327573 BQL327544:BQL327573 CAH327544:CAH327573 CKD327544:CKD327573 CTZ327544:CTZ327573 DDV327544:DDV327573 DNR327544:DNR327573 DXN327544:DXN327573 EHJ327544:EHJ327573 ERF327544:ERF327573 FBB327544:FBB327573 FKX327544:FKX327573 FUT327544:FUT327573 GEP327544:GEP327573 GOL327544:GOL327573 GYH327544:GYH327573 HID327544:HID327573 HRZ327544:HRZ327573 IBV327544:IBV327573 ILR327544:ILR327573 IVN327544:IVN327573 JFJ327544:JFJ327573 JPF327544:JPF327573 JZB327544:JZB327573 KIX327544:KIX327573 KST327544:KST327573 LCP327544:LCP327573 LML327544:LML327573 LWH327544:LWH327573 MGD327544:MGD327573 MPZ327544:MPZ327573 MZV327544:MZV327573 NJR327544:NJR327573 NTN327544:NTN327573 ODJ327544:ODJ327573 ONF327544:ONF327573 OXB327544:OXB327573 PGX327544:PGX327573 PQT327544:PQT327573 QAP327544:QAP327573 QKL327544:QKL327573 QUH327544:QUH327573 RED327544:RED327573 RNZ327544:RNZ327573 RXV327544:RXV327573 SHR327544:SHR327573 SRN327544:SRN327573 TBJ327544:TBJ327573 TLF327544:TLF327573 TVB327544:TVB327573 UEX327544:UEX327573 UOT327544:UOT327573 UYP327544:UYP327573 VIL327544:VIL327573 VSH327544:VSH327573 WCD327544:WCD327573 WLZ327544:WLZ327573 WVV327544:WVV327573 E393083:E393112 JJ393080:JJ393109 TF393080:TF393109 ADB393080:ADB393109 AMX393080:AMX393109 AWT393080:AWT393109 BGP393080:BGP393109 BQL393080:BQL393109 CAH393080:CAH393109 CKD393080:CKD393109 CTZ393080:CTZ393109 DDV393080:DDV393109 DNR393080:DNR393109 DXN393080:DXN393109 EHJ393080:EHJ393109 ERF393080:ERF393109 FBB393080:FBB393109 FKX393080:FKX393109 FUT393080:FUT393109 GEP393080:GEP393109 GOL393080:GOL393109 GYH393080:GYH393109 HID393080:HID393109 HRZ393080:HRZ393109 IBV393080:IBV393109 ILR393080:ILR393109 IVN393080:IVN393109 JFJ393080:JFJ393109 JPF393080:JPF393109 JZB393080:JZB393109 KIX393080:KIX393109 KST393080:KST393109 LCP393080:LCP393109 LML393080:LML393109 LWH393080:LWH393109 MGD393080:MGD393109 MPZ393080:MPZ393109 MZV393080:MZV393109 NJR393080:NJR393109 NTN393080:NTN393109 ODJ393080:ODJ393109 ONF393080:ONF393109 OXB393080:OXB393109 PGX393080:PGX393109 PQT393080:PQT393109 QAP393080:QAP393109 QKL393080:QKL393109 QUH393080:QUH393109 RED393080:RED393109 RNZ393080:RNZ393109 RXV393080:RXV393109 SHR393080:SHR393109 SRN393080:SRN393109 TBJ393080:TBJ393109 TLF393080:TLF393109 TVB393080:TVB393109 UEX393080:UEX393109 UOT393080:UOT393109 UYP393080:UYP393109 VIL393080:VIL393109 VSH393080:VSH393109 WCD393080:WCD393109 WLZ393080:WLZ393109 WVV393080:WVV393109 E458619:E458648 JJ458616:JJ458645 TF458616:TF458645 ADB458616:ADB458645 AMX458616:AMX458645 AWT458616:AWT458645 BGP458616:BGP458645 BQL458616:BQL458645 CAH458616:CAH458645 CKD458616:CKD458645 CTZ458616:CTZ458645 DDV458616:DDV458645 DNR458616:DNR458645 DXN458616:DXN458645 EHJ458616:EHJ458645 ERF458616:ERF458645 FBB458616:FBB458645 FKX458616:FKX458645 FUT458616:FUT458645 GEP458616:GEP458645 GOL458616:GOL458645 GYH458616:GYH458645 HID458616:HID458645 HRZ458616:HRZ458645 IBV458616:IBV458645 ILR458616:ILR458645 IVN458616:IVN458645 JFJ458616:JFJ458645 JPF458616:JPF458645 JZB458616:JZB458645 KIX458616:KIX458645 KST458616:KST458645 LCP458616:LCP458645 LML458616:LML458645 LWH458616:LWH458645 MGD458616:MGD458645 MPZ458616:MPZ458645 MZV458616:MZV458645 NJR458616:NJR458645 NTN458616:NTN458645 ODJ458616:ODJ458645 ONF458616:ONF458645 OXB458616:OXB458645 PGX458616:PGX458645 PQT458616:PQT458645 QAP458616:QAP458645 QKL458616:QKL458645 QUH458616:QUH458645 RED458616:RED458645 RNZ458616:RNZ458645 RXV458616:RXV458645 SHR458616:SHR458645 SRN458616:SRN458645 TBJ458616:TBJ458645 TLF458616:TLF458645 TVB458616:TVB458645 UEX458616:UEX458645 UOT458616:UOT458645 UYP458616:UYP458645 VIL458616:VIL458645 VSH458616:VSH458645 WCD458616:WCD458645 WLZ458616:WLZ458645 WVV458616:WVV458645 E524155:E524184 JJ524152:JJ524181 TF524152:TF524181 ADB524152:ADB524181 AMX524152:AMX524181 AWT524152:AWT524181 BGP524152:BGP524181 BQL524152:BQL524181 CAH524152:CAH524181 CKD524152:CKD524181 CTZ524152:CTZ524181 DDV524152:DDV524181 DNR524152:DNR524181 DXN524152:DXN524181 EHJ524152:EHJ524181 ERF524152:ERF524181 FBB524152:FBB524181 FKX524152:FKX524181 FUT524152:FUT524181 GEP524152:GEP524181 GOL524152:GOL524181 GYH524152:GYH524181 HID524152:HID524181 HRZ524152:HRZ524181 IBV524152:IBV524181 ILR524152:ILR524181 IVN524152:IVN524181 JFJ524152:JFJ524181 JPF524152:JPF524181 JZB524152:JZB524181 KIX524152:KIX524181 KST524152:KST524181 LCP524152:LCP524181 LML524152:LML524181 LWH524152:LWH524181 MGD524152:MGD524181 MPZ524152:MPZ524181 MZV524152:MZV524181 NJR524152:NJR524181 NTN524152:NTN524181 ODJ524152:ODJ524181 ONF524152:ONF524181 OXB524152:OXB524181 PGX524152:PGX524181 PQT524152:PQT524181 QAP524152:QAP524181 QKL524152:QKL524181 QUH524152:QUH524181 RED524152:RED524181 RNZ524152:RNZ524181 RXV524152:RXV524181 SHR524152:SHR524181 SRN524152:SRN524181 TBJ524152:TBJ524181 TLF524152:TLF524181 TVB524152:TVB524181 UEX524152:UEX524181 UOT524152:UOT524181 UYP524152:UYP524181 VIL524152:VIL524181 VSH524152:VSH524181 WCD524152:WCD524181 WLZ524152:WLZ524181 WVV524152:WVV524181 E589691:E589720 JJ589688:JJ589717 TF589688:TF589717 ADB589688:ADB589717 AMX589688:AMX589717 AWT589688:AWT589717 BGP589688:BGP589717 BQL589688:BQL589717 CAH589688:CAH589717 CKD589688:CKD589717 CTZ589688:CTZ589717 DDV589688:DDV589717 DNR589688:DNR589717 DXN589688:DXN589717 EHJ589688:EHJ589717 ERF589688:ERF589717 FBB589688:FBB589717 FKX589688:FKX589717 FUT589688:FUT589717 GEP589688:GEP589717 GOL589688:GOL589717 GYH589688:GYH589717 HID589688:HID589717 HRZ589688:HRZ589717 IBV589688:IBV589717 ILR589688:ILR589717 IVN589688:IVN589717 JFJ589688:JFJ589717 JPF589688:JPF589717 JZB589688:JZB589717 KIX589688:KIX589717 KST589688:KST589717 LCP589688:LCP589717 LML589688:LML589717 LWH589688:LWH589717 MGD589688:MGD589717 MPZ589688:MPZ589717 MZV589688:MZV589717 NJR589688:NJR589717 NTN589688:NTN589717 ODJ589688:ODJ589717 ONF589688:ONF589717 OXB589688:OXB589717 PGX589688:PGX589717 PQT589688:PQT589717 QAP589688:QAP589717 QKL589688:QKL589717 QUH589688:QUH589717 RED589688:RED589717 RNZ589688:RNZ589717 RXV589688:RXV589717 SHR589688:SHR589717 SRN589688:SRN589717 TBJ589688:TBJ589717 TLF589688:TLF589717 TVB589688:TVB589717 UEX589688:UEX589717 UOT589688:UOT589717 UYP589688:UYP589717 VIL589688:VIL589717 VSH589688:VSH589717 WCD589688:WCD589717 WLZ589688:WLZ589717 WVV589688:WVV589717 E655227:E655256 JJ655224:JJ655253 TF655224:TF655253 ADB655224:ADB655253 AMX655224:AMX655253 AWT655224:AWT655253 BGP655224:BGP655253 BQL655224:BQL655253 CAH655224:CAH655253 CKD655224:CKD655253 CTZ655224:CTZ655253 DDV655224:DDV655253 DNR655224:DNR655253 DXN655224:DXN655253 EHJ655224:EHJ655253 ERF655224:ERF655253 FBB655224:FBB655253 FKX655224:FKX655253 FUT655224:FUT655253 GEP655224:GEP655253 GOL655224:GOL655253 GYH655224:GYH655253 HID655224:HID655253 HRZ655224:HRZ655253 IBV655224:IBV655253 ILR655224:ILR655253 IVN655224:IVN655253 JFJ655224:JFJ655253 JPF655224:JPF655253 JZB655224:JZB655253 KIX655224:KIX655253 KST655224:KST655253 LCP655224:LCP655253 LML655224:LML655253 LWH655224:LWH655253 MGD655224:MGD655253 MPZ655224:MPZ655253 MZV655224:MZV655253 NJR655224:NJR655253 NTN655224:NTN655253 ODJ655224:ODJ655253 ONF655224:ONF655253 OXB655224:OXB655253 PGX655224:PGX655253 PQT655224:PQT655253 QAP655224:QAP655253 QKL655224:QKL655253 QUH655224:QUH655253 RED655224:RED655253 RNZ655224:RNZ655253 RXV655224:RXV655253 SHR655224:SHR655253 SRN655224:SRN655253 TBJ655224:TBJ655253 TLF655224:TLF655253 TVB655224:TVB655253 UEX655224:UEX655253 UOT655224:UOT655253 UYP655224:UYP655253 VIL655224:VIL655253 VSH655224:VSH655253 WCD655224:WCD655253 WLZ655224:WLZ655253 WVV655224:WVV655253 E720763:E720792 JJ720760:JJ720789 TF720760:TF720789 ADB720760:ADB720789 AMX720760:AMX720789 AWT720760:AWT720789 BGP720760:BGP720789 BQL720760:BQL720789 CAH720760:CAH720789 CKD720760:CKD720789 CTZ720760:CTZ720789 DDV720760:DDV720789 DNR720760:DNR720789 DXN720760:DXN720789 EHJ720760:EHJ720789 ERF720760:ERF720789 FBB720760:FBB720789 FKX720760:FKX720789 FUT720760:FUT720789 GEP720760:GEP720789 GOL720760:GOL720789 GYH720760:GYH720789 HID720760:HID720789 HRZ720760:HRZ720789 IBV720760:IBV720789 ILR720760:ILR720789 IVN720760:IVN720789 JFJ720760:JFJ720789 JPF720760:JPF720789 JZB720760:JZB720789 KIX720760:KIX720789 KST720760:KST720789 LCP720760:LCP720789 LML720760:LML720789 LWH720760:LWH720789 MGD720760:MGD720789 MPZ720760:MPZ720789 MZV720760:MZV720789 NJR720760:NJR720789 NTN720760:NTN720789 ODJ720760:ODJ720789 ONF720760:ONF720789 OXB720760:OXB720789 PGX720760:PGX720789 PQT720760:PQT720789 QAP720760:QAP720789 QKL720760:QKL720789 QUH720760:QUH720789 RED720760:RED720789 RNZ720760:RNZ720789 RXV720760:RXV720789 SHR720760:SHR720789 SRN720760:SRN720789 TBJ720760:TBJ720789 TLF720760:TLF720789 TVB720760:TVB720789 UEX720760:UEX720789 UOT720760:UOT720789 UYP720760:UYP720789 VIL720760:VIL720789 VSH720760:VSH720789 WCD720760:WCD720789 WLZ720760:WLZ720789 WVV720760:WVV720789 E786299:E786328 JJ786296:JJ786325 TF786296:TF786325 ADB786296:ADB786325 AMX786296:AMX786325 AWT786296:AWT786325 BGP786296:BGP786325 BQL786296:BQL786325 CAH786296:CAH786325 CKD786296:CKD786325 CTZ786296:CTZ786325 DDV786296:DDV786325 DNR786296:DNR786325 DXN786296:DXN786325 EHJ786296:EHJ786325 ERF786296:ERF786325 FBB786296:FBB786325 FKX786296:FKX786325 FUT786296:FUT786325 GEP786296:GEP786325 GOL786296:GOL786325 GYH786296:GYH786325 HID786296:HID786325 HRZ786296:HRZ786325 IBV786296:IBV786325 ILR786296:ILR786325 IVN786296:IVN786325 JFJ786296:JFJ786325 JPF786296:JPF786325 JZB786296:JZB786325 KIX786296:KIX786325 KST786296:KST786325 LCP786296:LCP786325 LML786296:LML786325 LWH786296:LWH786325 MGD786296:MGD786325 MPZ786296:MPZ786325 MZV786296:MZV786325 NJR786296:NJR786325 NTN786296:NTN786325 ODJ786296:ODJ786325 ONF786296:ONF786325 OXB786296:OXB786325 PGX786296:PGX786325 PQT786296:PQT786325 QAP786296:QAP786325 QKL786296:QKL786325 QUH786296:QUH786325 RED786296:RED786325 RNZ786296:RNZ786325 RXV786296:RXV786325 SHR786296:SHR786325 SRN786296:SRN786325 TBJ786296:TBJ786325 TLF786296:TLF786325 TVB786296:TVB786325 UEX786296:UEX786325 UOT786296:UOT786325 UYP786296:UYP786325 VIL786296:VIL786325 VSH786296:VSH786325 WCD786296:WCD786325 WLZ786296:WLZ786325 WVV786296:WVV786325 E851835:E851864 JJ851832:JJ851861 TF851832:TF851861 ADB851832:ADB851861 AMX851832:AMX851861 AWT851832:AWT851861 BGP851832:BGP851861 BQL851832:BQL851861 CAH851832:CAH851861 CKD851832:CKD851861 CTZ851832:CTZ851861 DDV851832:DDV851861 DNR851832:DNR851861 DXN851832:DXN851861 EHJ851832:EHJ851861 ERF851832:ERF851861 FBB851832:FBB851861 FKX851832:FKX851861 FUT851832:FUT851861 GEP851832:GEP851861 GOL851832:GOL851861 GYH851832:GYH851861 HID851832:HID851861 HRZ851832:HRZ851861 IBV851832:IBV851861 ILR851832:ILR851861 IVN851832:IVN851861 JFJ851832:JFJ851861 JPF851832:JPF851861 JZB851832:JZB851861 KIX851832:KIX851861 KST851832:KST851861 LCP851832:LCP851861 LML851832:LML851861 LWH851832:LWH851861 MGD851832:MGD851861 MPZ851832:MPZ851861 MZV851832:MZV851861 NJR851832:NJR851861 NTN851832:NTN851861 ODJ851832:ODJ851861 ONF851832:ONF851861 OXB851832:OXB851861 PGX851832:PGX851861 PQT851832:PQT851861 QAP851832:QAP851861 QKL851832:QKL851861 QUH851832:QUH851861 RED851832:RED851861 RNZ851832:RNZ851861 RXV851832:RXV851861 SHR851832:SHR851861 SRN851832:SRN851861 TBJ851832:TBJ851861 TLF851832:TLF851861 TVB851832:TVB851861 UEX851832:UEX851861 UOT851832:UOT851861 UYP851832:UYP851861 VIL851832:VIL851861 VSH851832:VSH851861 WCD851832:WCD851861 WLZ851832:WLZ851861 WVV851832:WVV851861 E917371:E917400 JJ917368:JJ917397 TF917368:TF917397 ADB917368:ADB917397 AMX917368:AMX917397 AWT917368:AWT917397 BGP917368:BGP917397 BQL917368:BQL917397 CAH917368:CAH917397 CKD917368:CKD917397 CTZ917368:CTZ917397 DDV917368:DDV917397 DNR917368:DNR917397 DXN917368:DXN917397 EHJ917368:EHJ917397 ERF917368:ERF917397 FBB917368:FBB917397 FKX917368:FKX917397 FUT917368:FUT917397 GEP917368:GEP917397 GOL917368:GOL917397 GYH917368:GYH917397 HID917368:HID917397 HRZ917368:HRZ917397 IBV917368:IBV917397 ILR917368:ILR917397 IVN917368:IVN917397 JFJ917368:JFJ917397 JPF917368:JPF917397 JZB917368:JZB917397 KIX917368:KIX917397 KST917368:KST917397 LCP917368:LCP917397 LML917368:LML917397 LWH917368:LWH917397 MGD917368:MGD917397 MPZ917368:MPZ917397 MZV917368:MZV917397 NJR917368:NJR917397 NTN917368:NTN917397 ODJ917368:ODJ917397 ONF917368:ONF917397 OXB917368:OXB917397 PGX917368:PGX917397 PQT917368:PQT917397 QAP917368:QAP917397 QKL917368:QKL917397 QUH917368:QUH917397 RED917368:RED917397 RNZ917368:RNZ917397 RXV917368:RXV917397 SHR917368:SHR917397 SRN917368:SRN917397 TBJ917368:TBJ917397 TLF917368:TLF917397 TVB917368:TVB917397 UEX917368:UEX917397 UOT917368:UOT917397 UYP917368:UYP917397 VIL917368:VIL917397 VSH917368:VSH917397 WCD917368:WCD917397 WLZ917368:WLZ917397 WVV917368:WVV917397 E982907:E982936 JJ982904:JJ982933 TF982904:TF982933 ADB982904:ADB982933 AMX982904:AMX982933 AWT982904:AWT982933 BGP982904:BGP982933 BQL982904:BQL982933 CAH982904:CAH982933 CKD982904:CKD982933 CTZ982904:CTZ982933 DDV982904:DDV982933 DNR982904:DNR982933 DXN982904:DXN982933 EHJ982904:EHJ982933 ERF982904:ERF982933 FBB982904:FBB982933 FKX982904:FKX982933 FUT982904:FUT982933 GEP982904:GEP982933 GOL982904:GOL982933 GYH982904:GYH982933 HID982904:HID982933 HRZ982904:HRZ982933 IBV982904:IBV982933 ILR982904:ILR982933 IVN982904:IVN982933 JFJ982904:JFJ982933 JPF982904:JPF982933 JZB982904:JZB982933 KIX982904:KIX982933 KST982904:KST982933 LCP982904:LCP982933 LML982904:LML982933 LWH982904:LWH982933 MGD982904:MGD982933 MPZ982904:MPZ982933 MZV982904:MZV982933 NJR982904:NJR982933 NTN982904:NTN982933 ODJ982904:ODJ982933 ONF982904:ONF982933 OXB982904:OXB982933 PGX982904:PGX982933 PQT982904:PQT982933 QAP982904:QAP982933 QKL982904:QKL982933 QUH982904:QUH982933 RED982904:RED982933 RNZ982904:RNZ982933 RXV982904:RXV982933 SHR982904:SHR982933 SRN982904:SRN982933 TBJ982904:TBJ982933 TLF982904:TLF982933 TVB982904:TVB982933 UEX982904:UEX982933 UOT982904:UOT982933 UYP982904:UYP982933 VIL982904:VIL982933 VSH982904:VSH982933 WCD982904:WCD982933 WLZ982904:WLZ982933 WVV982904:WVV982933 E65436:E65465 JJ65433:JJ65462 TF65433:TF65462 ADB65433:ADB65462 AMX65433:AMX65462 AWT65433:AWT65462 BGP65433:BGP65462 BQL65433:BQL65462 CAH65433:CAH65462 CKD65433:CKD65462 CTZ65433:CTZ65462 DDV65433:DDV65462 DNR65433:DNR65462 DXN65433:DXN65462 EHJ65433:EHJ65462 ERF65433:ERF65462 FBB65433:FBB65462 FKX65433:FKX65462 FUT65433:FUT65462 GEP65433:GEP65462 GOL65433:GOL65462 GYH65433:GYH65462 HID65433:HID65462 HRZ65433:HRZ65462 IBV65433:IBV65462 ILR65433:ILR65462 IVN65433:IVN65462 JFJ65433:JFJ65462 JPF65433:JPF65462 JZB65433:JZB65462 KIX65433:KIX65462 KST65433:KST65462 LCP65433:LCP65462 LML65433:LML65462 LWH65433:LWH65462 MGD65433:MGD65462 MPZ65433:MPZ65462 MZV65433:MZV65462 NJR65433:NJR65462 NTN65433:NTN65462 ODJ65433:ODJ65462 ONF65433:ONF65462 OXB65433:OXB65462 PGX65433:PGX65462 PQT65433:PQT65462 QAP65433:QAP65462 QKL65433:QKL65462 QUH65433:QUH65462 RED65433:RED65462 RNZ65433:RNZ65462 RXV65433:RXV65462 SHR65433:SHR65462 SRN65433:SRN65462 TBJ65433:TBJ65462 TLF65433:TLF65462 TVB65433:TVB65462 UEX65433:UEX65462 UOT65433:UOT65462 UYP65433:UYP65462 VIL65433:VIL65462 VSH65433:VSH65462 WCD65433:WCD65462 WLZ65433:WLZ65462 WVV65433:WVV65462 E130972:E131001 JJ130969:JJ130998 TF130969:TF130998 ADB130969:ADB130998 AMX130969:AMX130998 AWT130969:AWT130998 BGP130969:BGP130998 BQL130969:BQL130998 CAH130969:CAH130998 CKD130969:CKD130998 CTZ130969:CTZ130998 DDV130969:DDV130998 DNR130969:DNR130998 DXN130969:DXN130998 EHJ130969:EHJ130998 ERF130969:ERF130998 FBB130969:FBB130998 FKX130969:FKX130998 FUT130969:FUT130998 GEP130969:GEP130998 GOL130969:GOL130998 GYH130969:GYH130998 HID130969:HID130998 HRZ130969:HRZ130998 IBV130969:IBV130998 ILR130969:ILR130998 IVN130969:IVN130998 JFJ130969:JFJ130998 JPF130969:JPF130998 JZB130969:JZB130998 KIX130969:KIX130998 KST130969:KST130998 LCP130969:LCP130998 LML130969:LML130998 LWH130969:LWH130998 MGD130969:MGD130998 MPZ130969:MPZ130998 MZV130969:MZV130998 NJR130969:NJR130998 NTN130969:NTN130998 ODJ130969:ODJ130998 ONF130969:ONF130998 OXB130969:OXB130998 PGX130969:PGX130998 PQT130969:PQT130998 QAP130969:QAP130998 QKL130969:QKL130998 QUH130969:QUH130998 RED130969:RED130998 RNZ130969:RNZ130998 RXV130969:RXV130998 SHR130969:SHR130998 SRN130969:SRN130998 TBJ130969:TBJ130998 TLF130969:TLF130998 TVB130969:TVB130998 UEX130969:UEX130998 UOT130969:UOT130998 UYP130969:UYP130998 VIL130969:VIL130998 VSH130969:VSH130998 WCD130969:WCD130998 WLZ130969:WLZ130998 WVV130969:WVV130998 E196508:E196537 JJ196505:JJ196534 TF196505:TF196534 ADB196505:ADB196534 AMX196505:AMX196534 AWT196505:AWT196534 BGP196505:BGP196534 BQL196505:BQL196534 CAH196505:CAH196534 CKD196505:CKD196534 CTZ196505:CTZ196534 DDV196505:DDV196534 DNR196505:DNR196534 DXN196505:DXN196534 EHJ196505:EHJ196534 ERF196505:ERF196534 FBB196505:FBB196534 FKX196505:FKX196534 FUT196505:FUT196534 GEP196505:GEP196534 GOL196505:GOL196534 GYH196505:GYH196534 HID196505:HID196534 HRZ196505:HRZ196534 IBV196505:IBV196534 ILR196505:ILR196534 IVN196505:IVN196534 JFJ196505:JFJ196534 JPF196505:JPF196534 JZB196505:JZB196534 KIX196505:KIX196534 KST196505:KST196534 LCP196505:LCP196534 LML196505:LML196534 LWH196505:LWH196534 MGD196505:MGD196534 MPZ196505:MPZ196534 MZV196505:MZV196534 NJR196505:NJR196534 NTN196505:NTN196534 ODJ196505:ODJ196534 ONF196505:ONF196534 OXB196505:OXB196534 PGX196505:PGX196534 PQT196505:PQT196534 QAP196505:QAP196534 QKL196505:QKL196534 QUH196505:QUH196534 RED196505:RED196534 RNZ196505:RNZ196534 RXV196505:RXV196534 SHR196505:SHR196534 SRN196505:SRN196534 TBJ196505:TBJ196534 TLF196505:TLF196534 TVB196505:TVB196534 UEX196505:UEX196534 UOT196505:UOT196534 UYP196505:UYP196534 VIL196505:VIL196534 VSH196505:VSH196534 WCD196505:WCD196534 WLZ196505:WLZ196534 WVV196505:WVV196534 E262044:E262073 JJ262041:JJ262070 TF262041:TF262070 ADB262041:ADB262070 AMX262041:AMX262070 AWT262041:AWT262070 BGP262041:BGP262070 BQL262041:BQL262070 CAH262041:CAH262070 CKD262041:CKD262070 CTZ262041:CTZ262070 DDV262041:DDV262070 DNR262041:DNR262070 DXN262041:DXN262070 EHJ262041:EHJ262070 ERF262041:ERF262070 FBB262041:FBB262070 FKX262041:FKX262070 FUT262041:FUT262070 GEP262041:GEP262070 GOL262041:GOL262070 GYH262041:GYH262070 HID262041:HID262070 HRZ262041:HRZ262070 IBV262041:IBV262070 ILR262041:ILR262070 IVN262041:IVN262070 JFJ262041:JFJ262070 JPF262041:JPF262070 JZB262041:JZB262070 KIX262041:KIX262070 KST262041:KST262070 LCP262041:LCP262070 LML262041:LML262070 LWH262041:LWH262070 MGD262041:MGD262070 MPZ262041:MPZ262070 MZV262041:MZV262070 NJR262041:NJR262070 NTN262041:NTN262070 ODJ262041:ODJ262070 ONF262041:ONF262070 OXB262041:OXB262070 PGX262041:PGX262070 PQT262041:PQT262070 QAP262041:QAP262070 QKL262041:QKL262070 QUH262041:QUH262070 RED262041:RED262070 RNZ262041:RNZ262070 RXV262041:RXV262070 SHR262041:SHR262070 SRN262041:SRN262070 TBJ262041:TBJ262070 TLF262041:TLF262070 TVB262041:TVB262070 UEX262041:UEX262070 UOT262041:UOT262070 UYP262041:UYP262070 VIL262041:VIL262070 VSH262041:VSH262070 WCD262041:WCD262070 WLZ262041:WLZ262070 WVV262041:WVV262070 E327580:E327609 JJ327577:JJ327606 TF327577:TF327606 ADB327577:ADB327606 AMX327577:AMX327606 AWT327577:AWT327606 BGP327577:BGP327606 BQL327577:BQL327606 CAH327577:CAH327606 CKD327577:CKD327606 CTZ327577:CTZ327606 DDV327577:DDV327606 DNR327577:DNR327606 DXN327577:DXN327606 EHJ327577:EHJ327606 ERF327577:ERF327606 FBB327577:FBB327606 FKX327577:FKX327606 FUT327577:FUT327606 GEP327577:GEP327606 GOL327577:GOL327606 GYH327577:GYH327606 HID327577:HID327606 HRZ327577:HRZ327606 IBV327577:IBV327606 ILR327577:ILR327606 IVN327577:IVN327606 JFJ327577:JFJ327606 JPF327577:JPF327606 JZB327577:JZB327606 KIX327577:KIX327606 KST327577:KST327606 LCP327577:LCP327606 LML327577:LML327606 LWH327577:LWH327606 MGD327577:MGD327606 MPZ327577:MPZ327606 MZV327577:MZV327606 NJR327577:NJR327606 NTN327577:NTN327606 ODJ327577:ODJ327606 ONF327577:ONF327606 OXB327577:OXB327606 PGX327577:PGX327606 PQT327577:PQT327606 QAP327577:QAP327606 QKL327577:QKL327606 QUH327577:QUH327606 RED327577:RED327606 RNZ327577:RNZ327606 RXV327577:RXV327606 SHR327577:SHR327606 SRN327577:SRN327606 TBJ327577:TBJ327606 TLF327577:TLF327606 TVB327577:TVB327606 UEX327577:UEX327606 UOT327577:UOT327606 UYP327577:UYP327606 VIL327577:VIL327606 VSH327577:VSH327606 WCD327577:WCD327606 WLZ327577:WLZ327606 WVV327577:WVV327606 E393116:E393145 JJ393113:JJ393142 TF393113:TF393142 ADB393113:ADB393142 AMX393113:AMX393142 AWT393113:AWT393142 BGP393113:BGP393142 BQL393113:BQL393142 CAH393113:CAH393142 CKD393113:CKD393142 CTZ393113:CTZ393142 DDV393113:DDV393142 DNR393113:DNR393142 DXN393113:DXN393142 EHJ393113:EHJ393142 ERF393113:ERF393142 FBB393113:FBB393142 FKX393113:FKX393142 FUT393113:FUT393142 GEP393113:GEP393142 GOL393113:GOL393142 GYH393113:GYH393142 HID393113:HID393142 HRZ393113:HRZ393142 IBV393113:IBV393142 ILR393113:ILR393142 IVN393113:IVN393142 JFJ393113:JFJ393142 JPF393113:JPF393142 JZB393113:JZB393142 KIX393113:KIX393142 KST393113:KST393142 LCP393113:LCP393142 LML393113:LML393142 LWH393113:LWH393142 MGD393113:MGD393142 MPZ393113:MPZ393142 MZV393113:MZV393142 NJR393113:NJR393142 NTN393113:NTN393142 ODJ393113:ODJ393142 ONF393113:ONF393142 OXB393113:OXB393142 PGX393113:PGX393142 PQT393113:PQT393142 QAP393113:QAP393142 QKL393113:QKL393142 QUH393113:QUH393142 RED393113:RED393142 RNZ393113:RNZ393142 RXV393113:RXV393142 SHR393113:SHR393142 SRN393113:SRN393142 TBJ393113:TBJ393142 TLF393113:TLF393142 TVB393113:TVB393142 UEX393113:UEX393142 UOT393113:UOT393142 UYP393113:UYP393142 VIL393113:VIL393142 VSH393113:VSH393142 WCD393113:WCD393142 WLZ393113:WLZ393142 WVV393113:WVV393142 E458652:E458681 JJ458649:JJ458678 TF458649:TF458678 ADB458649:ADB458678 AMX458649:AMX458678 AWT458649:AWT458678 BGP458649:BGP458678 BQL458649:BQL458678 CAH458649:CAH458678 CKD458649:CKD458678 CTZ458649:CTZ458678 DDV458649:DDV458678 DNR458649:DNR458678 DXN458649:DXN458678 EHJ458649:EHJ458678 ERF458649:ERF458678 FBB458649:FBB458678 FKX458649:FKX458678 FUT458649:FUT458678 GEP458649:GEP458678 GOL458649:GOL458678 GYH458649:GYH458678 HID458649:HID458678 HRZ458649:HRZ458678 IBV458649:IBV458678 ILR458649:ILR458678 IVN458649:IVN458678 JFJ458649:JFJ458678 JPF458649:JPF458678 JZB458649:JZB458678 KIX458649:KIX458678 KST458649:KST458678 LCP458649:LCP458678 LML458649:LML458678 LWH458649:LWH458678 MGD458649:MGD458678 MPZ458649:MPZ458678 MZV458649:MZV458678 NJR458649:NJR458678 NTN458649:NTN458678 ODJ458649:ODJ458678 ONF458649:ONF458678 OXB458649:OXB458678 PGX458649:PGX458678 PQT458649:PQT458678 QAP458649:QAP458678 QKL458649:QKL458678 QUH458649:QUH458678 RED458649:RED458678 RNZ458649:RNZ458678 RXV458649:RXV458678 SHR458649:SHR458678 SRN458649:SRN458678 TBJ458649:TBJ458678 TLF458649:TLF458678 TVB458649:TVB458678 UEX458649:UEX458678 UOT458649:UOT458678 UYP458649:UYP458678 VIL458649:VIL458678 VSH458649:VSH458678 WCD458649:WCD458678 WLZ458649:WLZ458678 WVV458649:WVV458678 E524188:E524217 JJ524185:JJ524214 TF524185:TF524214 ADB524185:ADB524214 AMX524185:AMX524214 AWT524185:AWT524214 BGP524185:BGP524214 BQL524185:BQL524214 CAH524185:CAH524214 CKD524185:CKD524214 CTZ524185:CTZ524214 DDV524185:DDV524214 DNR524185:DNR524214 DXN524185:DXN524214 EHJ524185:EHJ524214 ERF524185:ERF524214 FBB524185:FBB524214 FKX524185:FKX524214 FUT524185:FUT524214 GEP524185:GEP524214 GOL524185:GOL524214 GYH524185:GYH524214 HID524185:HID524214 HRZ524185:HRZ524214 IBV524185:IBV524214 ILR524185:ILR524214 IVN524185:IVN524214 JFJ524185:JFJ524214 JPF524185:JPF524214 JZB524185:JZB524214 KIX524185:KIX524214 KST524185:KST524214 LCP524185:LCP524214 LML524185:LML524214 LWH524185:LWH524214 MGD524185:MGD524214 MPZ524185:MPZ524214 MZV524185:MZV524214 NJR524185:NJR524214 NTN524185:NTN524214 ODJ524185:ODJ524214 ONF524185:ONF524214 OXB524185:OXB524214 PGX524185:PGX524214 PQT524185:PQT524214 QAP524185:QAP524214 QKL524185:QKL524214 QUH524185:QUH524214 RED524185:RED524214 RNZ524185:RNZ524214 RXV524185:RXV524214 SHR524185:SHR524214 SRN524185:SRN524214 TBJ524185:TBJ524214 TLF524185:TLF524214 TVB524185:TVB524214 UEX524185:UEX524214 UOT524185:UOT524214 UYP524185:UYP524214 VIL524185:VIL524214 VSH524185:VSH524214 WCD524185:WCD524214 WLZ524185:WLZ524214 WVV524185:WVV524214 E589724:E589753 JJ589721:JJ589750 TF589721:TF589750 ADB589721:ADB589750 AMX589721:AMX589750 AWT589721:AWT589750 BGP589721:BGP589750 BQL589721:BQL589750 CAH589721:CAH589750 CKD589721:CKD589750 CTZ589721:CTZ589750 DDV589721:DDV589750 DNR589721:DNR589750 DXN589721:DXN589750 EHJ589721:EHJ589750 ERF589721:ERF589750 FBB589721:FBB589750 FKX589721:FKX589750 FUT589721:FUT589750 GEP589721:GEP589750 GOL589721:GOL589750 GYH589721:GYH589750 HID589721:HID589750 HRZ589721:HRZ589750 IBV589721:IBV589750 ILR589721:ILR589750 IVN589721:IVN589750 JFJ589721:JFJ589750 JPF589721:JPF589750 JZB589721:JZB589750 KIX589721:KIX589750 KST589721:KST589750 LCP589721:LCP589750 LML589721:LML589750 LWH589721:LWH589750 MGD589721:MGD589750 MPZ589721:MPZ589750 MZV589721:MZV589750 NJR589721:NJR589750 NTN589721:NTN589750 ODJ589721:ODJ589750 ONF589721:ONF589750 OXB589721:OXB589750 PGX589721:PGX589750 PQT589721:PQT589750 QAP589721:QAP589750 QKL589721:QKL589750 QUH589721:QUH589750 RED589721:RED589750 RNZ589721:RNZ589750 RXV589721:RXV589750 SHR589721:SHR589750 SRN589721:SRN589750 TBJ589721:TBJ589750 TLF589721:TLF589750 TVB589721:TVB589750 UEX589721:UEX589750 UOT589721:UOT589750 UYP589721:UYP589750 VIL589721:VIL589750 VSH589721:VSH589750 WCD589721:WCD589750 WLZ589721:WLZ589750 WVV589721:WVV589750 E655260:E655289 JJ655257:JJ655286 TF655257:TF655286 ADB655257:ADB655286 AMX655257:AMX655286 AWT655257:AWT655286 BGP655257:BGP655286 BQL655257:BQL655286 CAH655257:CAH655286 CKD655257:CKD655286 CTZ655257:CTZ655286 DDV655257:DDV655286 DNR655257:DNR655286 DXN655257:DXN655286 EHJ655257:EHJ655286 ERF655257:ERF655286 FBB655257:FBB655286 FKX655257:FKX655286 FUT655257:FUT655286 GEP655257:GEP655286 GOL655257:GOL655286 GYH655257:GYH655286 HID655257:HID655286 HRZ655257:HRZ655286 IBV655257:IBV655286 ILR655257:ILR655286 IVN655257:IVN655286 JFJ655257:JFJ655286 JPF655257:JPF655286 JZB655257:JZB655286 KIX655257:KIX655286 KST655257:KST655286 LCP655257:LCP655286 LML655257:LML655286 LWH655257:LWH655286 MGD655257:MGD655286 MPZ655257:MPZ655286 MZV655257:MZV655286 NJR655257:NJR655286 NTN655257:NTN655286 ODJ655257:ODJ655286 ONF655257:ONF655286 OXB655257:OXB655286 PGX655257:PGX655286 PQT655257:PQT655286 QAP655257:QAP655286 QKL655257:QKL655286 QUH655257:QUH655286 RED655257:RED655286 RNZ655257:RNZ655286 RXV655257:RXV655286 SHR655257:SHR655286 SRN655257:SRN655286 TBJ655257:TBJ655286 TLF655257:TLF655286 TVB655257:TVB655286 UEX655257:UEX655286 UOT655257:UOT655286 UYP655257:UYP655286 VIL655257:VIL655286 VSH655257:VSH655286 WCD655257:WCD655286 WLZ655257:WLZ655286 WVV655257:WVV655286 E720796:E720825 JJ720793:JJ720822 TF720793:TF720822 ADB720793:ADB720822 AMX720793:AMX720822 AWT720793:AWT720822 BGP720793:BGP720822 BQL720793:BQL720822 CAH720793:CAH720822 CKD720793:CKD720822 CTZ720793:CTZ720822 DDV720793:DDV720822 DNR720793:DNR720822 DXN720793:DXN720822 EHJ720793:EHJ720822 ERF720793:ERF720822 FBB720793:FBB720822 FKX720793:FKX720822 FUT720793:FUT720822 GEP720793:GEP720822 GOL720793:GOL720822 GYH720793:GYH720822 HID720793:HID720822 HRZ720793:HRZ720822 IBV720793:IBV720822 ILR720793:ILR720822 IVN720793:IVN720822 JFJ720793:JFJ720822 JPF720793:JPF720822 JZB720793:JZB720822 KIX720793:KIX720822 KST720793:KST720822 LCP720793:LCP720822 LML720793:LML720822 LWH720793:LWH720822 MGD720793:MGD720822 MPZ720793:MPZ720822 MZV720793:MZV720822 NJR720793:NJR720822 NTN720793:NTN720822 ODJ720793:ODJ720822 ONF720793:ONF720822 OXB720793:OXB720822 PGX720793:PGX720822 PQT720793:PQT720822 QAP720793:QAP720822 QKL720793:QKL720822 QUH720793:QUH720822 RED720793:RED720822 RNZ720793:RNZ720822 RXV720793:RXV720822 SHR720793:SHR720822 SRN720793:SRN720822 TBJ720793:TBJ720822 TLF720793:TLF720822 TVB720793:TVB720822 UEX720793:UEX720822 UOT720793:UOT720822 UYP720793:UYP720822 VIL720793:VIL720822 VSH720793:VSH720822 WCD720793:WCD720822 WLZ720793:WLZ720822 WVV720793:WVV720822 E786332:E786361 JJ786329:JJ786358 TF786329:TF786358 ADB786329:ADB786358 AMX786329:AMX786358 AWT786329:AWT786358 BGP786329:BGP786358 BQL786329:BQL786358 CAH786329:CAH786358 CKD786329:CKD786358 CTZ786329:CTZ786358 DDV786329:DDV786358 DNR786329:DNR786358 DXN786329:DXN786358 EHJ786329:EHJ786358 ERF786329:ERF786358 FBB786329:FBB786358 FKX786329:FKX786358 FUT786329:FUT786358 GEP786329:GEP786358 GOL786329:GOL786358 GYH786329:GYH786358 HID786329:HID786358 HRZ786329:HRZ786358 IBV786329:IBV786358 ILR786329:ILR786358 IVN786329:IVN786358 JFJ786329:JFJ786358 JPF786329:JPF786358 JZB786329:JZB786358 KIX786329:KIX786358 KST786329:KST786358 LCP786329:LCP786358 LML786329:LML786358 LWH786329:LWH786358 MGD786329:MGD786358 MPZ786329:MPZ786358 MZV786329:MZV786358 NJR786329:NJR786358 NTN786329:NTN786358 ODJ786329:ODJ786358 ONF786329:ONF786358 OXB786329:OXB786358 PGX786329:PGX786358 PQT786329:PQT786358 QAP786329:QAP786358 QKL786329:QKL786358 QUH786329:QUH786358 RED786329:RED786358 RNZ786329:RNZ786358 RXV786329:RXV786358 SHR786329:SHR786358 SRN786329:SRN786358 TBJ786329:TBJ786358 TLF786329:TLF786358 TVB786329:TVB786358 UEX786329:UEX786358 UOT786329:UOT786358 UYP786329:UYP786358 VIL786329:VIL786358 VSH786329:VSH786358 WCD786329:WCD786358 WLZ786329:WLZ786358 WVV786329:WVV786358 E851868:E851897 JJ851865:JJ851894 TF851865:TF851894 ADB851865:ADB851894 AMX851865:AMX851894 AWT851865:AWT851894 BGP851865:BGP851894 BQL851865:BQL851894 CAH851865:CAH851894 CKD851865:CKD851894 CTZ851865:CTZ851894 DDV851865:DDV851894 DNR851865:DNR851894 DXN851865:DXN851894 EHJ851865:EHJ851894 ERF851865:ERF851894 FBB851865:FBB851894 FKX851865:FKX851894 FUT851865:FUT851894 GEP851865:GEP851894 GOL851865:GOL851894 GYH851865:GYH851894 HID851865:HID851894 HRZ851865:HRZ851894 IBV851865:IBV851894 ILR851865:ILR851894 IVN851865:IVN851894 JFJ851865:JFJ851894 JPF851865:JPF851894 JZB851865:JZB851894 KIX851865:KIX851894 KST851865:KST851894 LCP851865:LCP851894 LML851865:LML851894 LWH851865:LWH851894 MGD851865:MGD851894 MPZ851865:MPZ851894 MZV851865:MZV851894 NJR851865:NJR851894 NTN851865:NTN851894 ODJ851865:ODJ851894 ONF851865:ONF851894 OXB851865:OXB851894 PGX851865:PGX851894 PQT851865:PQT851894 QAP851865:QAP851894 QKL851865:QKL851894 QUH851865:QUH851894 RED851865:RED851894 RNZ851865:RNZ851894 RXV851865:RXV851894 SHR851865:SHR851894 SRN851865:SRN851894 TBJ851865:TBJ851894 TLF851865:TLF851894 TVB851865:TVB851894 UEX851865:UEX851894 UOT851865:UOT851894 UYP851865:UYP851894 VIL851865:VIL851894 VSH851865:VSH851894 WCD851865:WCD851894 WLZ851865:WLZ851894 WVV851865:WVV851894 E917404:E917433 JJ917401:JJ917430 TF917401:TF917430 ADB917401:ADB917430 AMX917401:AMX917430 AWT917401:AWT917430 BGP917401:BGP917430 BQL917401:BQL917430 CAH917401:CAH917430 CKD917401:CKD917430 CTZ917401:CTZ917430 DDV917401:DDV917430 DNR917401:DNR917430 DXN917401:DXN917430 EHJ917401:EHJ917430 ERF917401:ERF917430 FBB917401:FBB917430 FKX917401:FKX917430 FUT917401:FUT917430 GEP917401:GEP917430 GOL917401:GOL917430 GYH917401:GYH917430 HID917401:HID917430 HRZ917401:HRZ917430 IBV917401:IBV917430 ILR917401:ILR917430 IVN917401:IVN917430 JFJ917401:JFJ917430 JPF917401:JPF917430 JZB917401:JZB917430 KIX917401:KIX917430 KST917401:KST917430 LCP917401:LCP917430 LML917401:LML917430 LWH917401:LWH917430 MGD917401:MGD917430 MPZ917401:MPZ917430 MZV917401:MZV917430 NJR917401:NJR917430 NTN917401:NTN917430 ODJ917401:ODJ917430 ONF917401:ONF917430 OXB917401:OXB917430 PGX917401:PGX917430 PQT917401:PQT917430 QAP917401:QAP917430 QKL917401:QKL917430 QUH917401:QUH917430 RED917401:RED917430 RNZ917401:RNZ917430 RXV917401:RXV917430 SHR917401:SHR917430 SRN917401:SRN917430 TBJ917401:TBJ917430 TLF917401:TLF917430 TVB917401:TVB917430 UEX917401:UEX917430 UOT917401:UOT917430 UYP917401:UYP917430 VIL917401:VIL917430 VSH917401:VSH917430 WCD917401:WCD917430 WLZ917401:WLZ917430 WVV917401:WVV917430 E982940:E982969 JJ982937:JJ982966 TF982937:TF982966 ADB982937:ADB982966 AMX982937:AMX982966 AWT982937:AWT982966 BGP982937:BGP982966 BQL982937:BQL982966 CAH982937:CAH982966 CKD982937:CKD982966 CTZ982937:CTZ982966 DDV982937:DDV982966 DNR982937:DNR982966 DXN982937:DXN982966 EHJ982937:EHJ982966 ERF982937:ERF982966 FBB982937:FBB982966 FKX982937:FKX982966 FUT982937:FUT982966 GEP982937:GEP982966 GOL982937:GOL982966 GYH982937:GYH982966 HID982937:HID982966 HRZ982937:HRZ982966 IBV982937:IBV982966 ILR982937:ILR982966 IVN982937:IVN982966 JFJ982937:JFJ982966 JPF982937:JPF982966 JZB982937:JZB982966 KIX982937:KIX982966 KST982937:KST982966 LCP982937:LCP982966 LML982937:LML982966 LWH982937:LWH982966 MGD982937:MGD982966 MPZ982937:MPZ982966 MZV982937:MZV982966 NJR982937:NJR982966 NTN982937:NTN982966 ODJ982937:ODJ982966 ONF982937:ONF982966 OXB982937:OXB982966 PGX982937:PGX982966 PQT982937:PQT982966 QAP982937:QAP982966 QKL982937:QKL982966 QUH982937:QUH982966 RED982937:RED982966 RNZ982937:RNZ982966 RXV982937:RXV982966 SHR982937:SHR982966 SRN982937:SRN982966 TBJ982937:TBJ982966 TLF982937:TLF982966 TVB982937:TVB982966 UEX982937:UEX982966 UOT982937:UOT982966 UYP982937:UYP982966 VIL982937:VIL982966 VSH982937:VSH982966 WCD982937:WCD982966 WLZ982937:WLZ982966 WVV982937:WVV982966 E65469:E65498 JJ65466:JJ65495 TF65466:TF65495 ADB65466:ADB65495 AMX65466:AMX65495 AWT65466:AWT65495 BGP65466:BGP65495 BQL65466:BQL65495 CAH65466:CAH65495 CKD65466:CKD65495 CTZ65466:CTZ65495 DDV65466:DDV65495 DNR65466:DNR65495 DXN65466:DXN65495 EHJ65466:EHJ65495 ERF65466:ERF65495 FBB65466:FBB65495 FKX65466:FKX65495 FUT65466:FUT65495 GEP65466:GEP65495 GOL65466:GOL65495 GYH65466:GYH65495 HID65466:HID65495 HRZ65466:HRZ65495 IBV65466:IBV65495 ILR65466:ILR65495 IVN65466:IVN65495 JFJ65466:JFJ65495 JPF65466:JPF65495 JZB65466:JZB65495 KIX65466:KIX65495 KST65466:KST65495 LCP65466:LCP65495 LML65466:LML65495 LWH65466:LWH65495 MGD65466:MGD65495 MPZ65466:MPZ65495 MZV65466:MZV65495 NJR65466:NJR65495 NTN65466:NTN65495 ODJ65466:ODJ65495 ONF65466:ONF65495 OXB65466:OXB65495 PGX65466:PGX65495 PQT65466:PQT65495 QAP65466:QAP65495 QKL65466:QKL65495 QUH65466:QUH65495 RED65466:RED65495 RNZ65466:RNZ65495 RXV65466:RXV65495 SHR65466:SHR65495 SRN65466:SRN65495 TBJ65466:TBJ65495 TLF65466:TLF65495 TVB65466:TVB65495 UEX65466:UEX65495 UOT65466:UOT65495 UYP65466:UYP65495 VIL65466:VIL65495 VSH65466:VSH65495 WCD65466:WCD65495 WLZ65466:WLZ65495 WVV65466:WVV65495 E131005:E131034 JJ131002:JJ131031 TF131002:TF131031 ADB131002:ADB131031 AMX131002:AMX131031 AWT131002:AWT131031 BGP131002:BGP131031 BQL131002:BQL131031 CAH131002:CAH131031 CKD131002:CKD131031 CTZ131002:CTZ131031 DDV131002:DDV131031 DNR131002:DNR131031 DXN131002:DXN131031 EHJ131002:EHJ131031 ERF131002:ERF131031 FBB131002:FBB131031 FKX131002:FKX131031 FUT131002:FUT131031 GEP131002:GEP131031 GOL131002:GOL131031 GYH131002:GYH131031 HID131002:HID131031 HRZ131002:HRZ131031 IBV131002:IBV131031 ILR131002:ILR131031 IVN131002:IVN131031 JFJ131002:JFJ131031 JPF131002:JPF131031 JZB131002:JZB131031 KIX131002:KIX131031 KST131002:KST131031 LCP131002:LCP131031 LML131002:LML131031 LWH131002:LWH131031 MGD131002:MGD131031 MPZ131002:MPZ131031 MZV131002:MZV131031 NJR131002:NJR131031 NTN131002:NTN131031 ODJ131002:ODJ131031 ONF131002:ONF131031 OXB131002:OXB131031 PGX131002:PGX131031 PQT131002:PQT131031 QAP131002:QAP131031 QKL131002:QKL131031 QUH131002:QUH131031 RED131002:RED131031 RNZ131002:RNZ131031 RXV131002:RXV131031 SHR131002:SHR131031 SRN131002:SRN131031 TBJ131002:TBJ131031 TLF131002:TLF131031 TVB131002:TVB131031 UEX131002:UEX131031 UOT131002:UOT131031 UYP131002:UYP131031 VIL131002:VIL131031 VSH131002:VSH131031 WCD131002:WCD131031 WLZ131002:WLZ131031 WVV131002:WVV131031 E196541:E196570 JJ196538:JJ196567 TF196538:TF196567 ADB196538:ADB196567 AMX196538:AMX196567 AWT196538:AWT196567 BGP196538:BGP196567 BQL196538:BQL196567 CAH196538:CAH196567 CKD196538:CKD196567 CTZ196538:CTZ196567 DDV196538:DDV196567 DNR196538:DNR196567 DXN196538:DXN196567 EHJ196538:EHJ196567 ERF196538:ERF196567 FBB196538:FBB196567 FKX196538:FKX196567 FUT196538:FUT196567 GEP196538:GEP196567 GOL196538:GOL196567 GYH196538:GYH196567 HID196538:HID196567 HRZ196538:HRZ196567 IBV196538:IBV196567 ILR196538:ILR196567 IVN196538:IVN196567 JFJ196538:JFJ196567 JPF196538:JPF196567 JZB196538:JZB196567 KIX196538:KIX196567 KST196538:KST196567 LCP196538:LCP196567 LML196538:LML196567 LWH196538:LWH196567 MGD196538:MGD196567 MPZ196538:MPZ196567 MZV196538:MZV196567 NJR196538:NJR196567 NTN196538:NTN196567 ODJ196538:ODJ196567 ONF196538:ONF196567 OXB196538:OXB196567 PGX196538:PGX196567 PQT196538:PQT196567 QAP196538:QAP196567 QKL196538:QKL196567 QUH196538:QUH196567 RED196538:RED196567 RNZ196538:RNZ196567 RXV196538:RXV196567 SHR196538:SHR196567 SRN196538:SRN196567 TBJ196538:TBJ196567 TLF196538:TLF196567 TVB196538:TVB196567 UEX196538:UEX196567 UOT196538:UOT196567 UYP196538:UYP196567 VIL196538:VIL196567 VSH196538:VSH196567 WCD196538:WCD196567 WLZ196538:WLZ196567 WVV196538:WVV196567 E262077:E262106 JJ262074:JJ262103 TF262074:TF262103 ADB262074:ADB262103 AMX262074:AMX262103 AWT262074:AWT262103 BGP262074:BGP262103 BQL262074:BQL262103 CAH262074:CAH262103 CKD262074:CKD262103 CTZ262074:CTZ262103 DDV262074:DDV262103 DNR262074:DNR262103 DXN262074:DXN262103 EHJ262074:EHJ262103 ERF262074:ERF262103 FBB262074:FBB262103 FKX262074:FKX262103 FUT262074:FUT262103 GEP262074:GEP262103 GOL262074:GOL262103 GYH262074:GYH262103 HID262074:HID262103 HRZ262074:HRZ262103 IBV262074:IBV262103 ILR262074:ILR262103 IVN262074:IVN262103 JFJ262074:JFJ262103 JPF262074:JPF262103 JZB262074:JZB262103 KIX262074:KIX262103 KST262074:KST262103 LCP262074:LCP262103 LML262074:LML262103 LWH262074:LWH262103 MGD262074:MGD262103 MPZ262074:MPZ262103 MZV262074:MZV262103 NJR262074:NJR262103 NTN262074:NTN262103 ODJ262074:ODJ262103 ONF262074:ONF262103 OXB262074:OXB262103 PGX262074:PGX262103 PQT262074:PQT262103 QAP262074:QAP262103 QKL262074:QKL262103 QUH262074:QUH262103 RED262074:RED262103 RNZ262074:RNZ262103 RXV262074:RXV262103 SHR262074:SHR262103 SRN262074:SRN262103 TBJ262074:TBJ262103 TLF262074:TLF262103 TVB262074:TVB262103 UEX262074:UEX262103 UOT262074:UOT262103 UYP262074:UYP262103 VIL262074:VIL262103 VSH262074:VSH262103 WCD262074:WCD262103 WLZ262074:WLZ262103 WVV262074:WVV262103 E327613:E327642 JJ327610:JJ327639 TF327610:TF327639 ADB327610:ADB327639 AMX327610:AMX327639 AWT327610:AWT327639 BGP327610:BGP327639 BQL327610:BQL327639 CAH327610:CAH327639 CKD327610:CKD327639 CTZ327610:CTZ327639 DDV327610:DDV327639 DNR327610:DNR327639 DXN327610:DXN327639 EHJ327610:EHJ327639 ERF327610:ERF327639 FBB327610:FBB327639 FKX327610:FKX327639 FUT327610:FUT327639 GEP327610:GEP327639 GOL327610:GOL327639 GYH327610:GYH327639 HID327610:HID327639 HRZ327610:HRZ327639 IBV327610:IBV327639 ILR327610:ILR327639 IVN327610:IVN327639 JFJ327610:JFJ327639 JPF327610:JPF327639 JZB327610:JZB327639 KIX327610:KIX327639 KST327610:KST327639 LCP327610:LCP327639 LML327610:LML327639 LWH327610:LWH327639 MGD327610:MGD327639 MPZ327610:MPZ327639 MZV327610:MZV327639 NJR327610:NJR327639 NTN327610:NTN327639 ODJ327610:ODJ327639 ONF327610:ONF327639 OXB327610:OXB327639 PGX327610:PGX327639 PQT327610:PQT327639 QAP327610:QAP327639 QKL327610:QKL327639 QUH327610:QUH327639 RED327610:RED327639 RNZ327610:RNZ327639 RXV327610:RXV327639 SHR327610:SHR327639 SRN327610:SRN327639 TBJ327610:TBJ327639 TLF327610:TLF327639 TVB327610:TVB327639 UEX327610:UEX327639 UOT327610:UOT327639 UYP327610:UYP327639 VIL327610:VIL327639 VSH327610:VSH327639 WCD327610:WCD327639 WLZ327610:WLZ327639 WVV327610:WVV327639 E393149:E393178 JJ393146:JJ393175 TF393146:TF393175 ADB393146:ADB393175 AMX393146:AMX393175 AWT393146:AWT393175 BGP393146:BGP393175 BQL393146:BQL393175 CAH393146:CAH393175 CKD393146:CKD393175 CTZ393146:CTZ393175 DDV393146:DDV393175 DNR393146:DNR393175 DXN393146:DXN393175 EHJ393146:EHJ393175 ERF393146:ERF393175 FBB393146:FBB393175 FKX393146:FKX393175 FUT393146:FUT393175 GEP393146:GEP393175 GOL393146:GOL393175 GYH393146:GYH393175 HID393146:HID393175 HRZ393146:HRZ393175 IBV393146:IBV393175 ILR393146:ILR393175 IVN393146:IVN393175 JFJ393146:JFJ393175 JPF393146:JPF393175 JZB393146:JZB393175 KIX393146:KIX393175 KST393146:KST393175 LCP393146:LCP393175 LML393146:LML393175 LWH393146:LWH393175 MGD393146:MGD393175 MPZ393146:MPZ393175 MZV393146:MZV393175 NJR393146:NJR393175 NTN393146:NTN393175 ODJ393146:ODJ393175 ONF393146:ONF393175 OXB393146:OXB393175 PGX393146:PGX393175 PQT393146:PQT393175 QAP393146:QAP393175 QKL393146:QKL393175 QUH393146:QUH393175 RED393146:RED393175 RNZ393146:RNZ393175 RXV393146:RXV393175 SHR393146:SHR393175 SRN393146:SRN393175 TBJ393146:TBJ393175 TLF393146:TLF393175 TVB393146:TVB393175 UEX393146:UEX393175 UOT393146:UOT393175 UYP393146:UYP393175 VIL393146:VIL393175 VSH393146:VSH393175 WCD393146:WCD393175 WLZ393146:WLZ393175 WVV393146:WVV393175 E458685:E458714 JJ458682:JJ458711 TF458682:TF458711 ADB458682:ADB458711 AMX458682:AMX458711 AWT458682:AWT458711 BGP458682:BGP458711 BQL458682:BQL458711 CAH458682:CAH458711 CKD458682:CKD458711 CTZ458682:CTZ458711 DDV458682:DDV458711 DNR458682:DNR458711 DXN458682:DXN458711 EHJ458682:EHJ458711 ERF458682:ERF458711 FBB458682:FBB458711 FKX458682:FKX458711 FUT458682:FUT458711 GEP458682:GEP458711 GOL458682:GOL458711 GYH458682:GYH458711 HID458682:HID458711 HRZ458682:HRZ458711 IBV458682:IBV458711 ILR458682:ILR458711 IVN458682:IVN458711 JFJ458682:JFJ458711 JPF458682:JPF458711 JZB458682:JZB458711 KIX458682:KIX458711 KST458682:KST458711 LCP458682:LCP458711 LML458682:LML458711 LWH458682:LWH458711 MGD458682:MGD458711 MPZ458682:MPZ458711 MZV458682:MZV458711 NJR458682:NJR458711 NTN458682:NTN458711 ODJ458682:ODJ458711 ONF458682:ONF458711 OXB458682:OXB458711 PGX458682:PGX458711 PQT458682:PQT458711 QAP458682:QAP458711 QKL458682:QKL458711 QUH458682:QUH458711 RED458682:RED458711 RNZ458682:RNZ458711 RXV458682:RXV458711 SHR458682:SHR458711 SRN458682:SRN458711 TBJ458682:TBJ458711 TLF458682:TLF458711 TVB458682:TVB458711 UEX458682:UEX458711 UOT458682:UOT458711 UYP458682:UYP458711 VIL458682:VIL458711 VSH458682:VSH458711 WCD458682:WCD458711 WLZ458682:WLZ458711 WVV458682:WVV458711 E524221:E524250 JJ524218:JJ524247 TF524218:TF524247 ADB524218:ADB524247 AMX524218:AMX524247 AWT524218:AWT524247 BGP524218:BGP524247 BQL524218:BQL524247 CAH524218:CAH524247 CKD524218:CKD524247 CTZ524218:CTZ524247 DDV524218:DDV524247 DNR524218:DNR524247 DXN524218:DXN524247 EHJ524218:EHJ524247 ERF524218:ERF524247 FBB524218:FBB524247 FKX524218:FKX524247 FUT524218:FUT524247 GEP524218:GEP524247 GOL524218:GOL524247 GYH524218:GYH524247 HID524218:HID524247 HRZ524218:HRZ524247 IBV524218:IBV524247 ILR524218:ILR524247 IVN524218:IVN524247 JFJ524218:JFJ524247 JPF524218:JPF524247 JZB524218:JZB524247 KIX524218:KIX524247 KST524218:KST524247 LCP524218:LCP524247 LML524218:LML524247 LWH524218:LWH524247 MGD524218:MGD524247 MPZ524218:MPZ524247 MZV524218:MZV524247 NJR524218:NJR524247 NTN524218:NTN524247 ODJ524218:ODJ524247 ONF524218:ONF524247 OXB524218:OXB524247 PGX524218:PGX524247 PQT524218:PQT524247 QAP524218:QAP524247 QKL524218:QKL524247 QUH524218:QUH524247 RED524218:RED524247 RNZ524218:RNZ524247 RXV524218:RXV524247 SHR524218:SHR524247 SRN524218:SRN524247 TBJ524218:TBJ524247 TLF524218:TLF524247 TVB524218:TVB524247 UEX524218:UEX524247 UOT524218:UOT524247 UYP524218:UYP524247 VIL524218:VIL524247 VSH524218:VSH524247 WCD524218:WCD524247 WLZ524218:WLZ524247 WVV524218:WVV524247 E589757:E589786 JJ589754:JJ589783 TF589754:TF589783 ADB589754:ADB589783 AMX589754:AMX589783 AWT589754:AWT589783 BGP589754:BGP589783 BQL589754:BQL589783 CAH589754:CAH589783 CKD589754:CKD589783 CTZ589754:CTZ589783 DDV589754:DDV589783 DNR589754:DNR589783 DXN589754:DXN589783 EHJ589754:EHJ589783 ERF589754:ERF589783 FBB589754:FBB589783 FKX589754:FKX589783 FUT589754:FUT589783 GEP589754:GEP589783 GOL589754:GOL589783 GYH589754:GYH589783 HID589754:HID589783 HRZ589754:HRZ589783 IBV589754:IBV589783 ILR589754:ILR589783 IVN589754:IVN589783 JFJ589754:JFJ589783 JPF589754:JPF589783 JZB589754:JZB589783 KIX589754:KIX589783 KST589754:KST589783 LCP589754:LCP589783 LML589754:LML589783 LWH589754:LWH589783 MGD589754:MGD589783 MPZ589754:MPZ589783 MZV589754:MZV589783 NJR589754:NJR589783 NTN589754:NTN589783 ODJ589754:ODJ589783 ONF589754:ONF589783 OXB589754:OXB589783 PGX589754:PGX589783 PQT589754:PQT589783 QAP589754:QAP589783 QKL589754:QKL589783 QUH589754:QUH589783 RED589754:RED589783 RNZ589754:RNZ589783 RXV589754:RXV589783 SHR589754:SHR589783 SRN589754:SRN589783 TBJ589754:TBJ589783 TLF589754:TLF589783 TVB589754:TVB589783 UEX589754:UEX589783 UOT589754:UOT589783 UYP589754:UYP589783 VIL589754:VIL589783 VSH589754:VSH589783 WCD589754:WCD589783 WLZ589754:WLZ589783 WVV589754:WVV589783 E655293:E655322 JJ655290:JJ655319 TF655290:TF655319 ADB655290:ADB655319 AMX655290:AMX655319 AWT655290:AWT655319 BGP655290:BGP655319 BQL655290:BQL655319 CAH655290:CAH655319 CKD655290:CKD655319 CTZ655290:CTZ655319 DDV655290:DDV655319 DNR655290:DNR655319 DXN655290:DXN655319 EHJ655290:EHJ655319 ERF655290:ERF655319 FBB655290:FBB655319 FKX655290:FKX655319 FUT655290:FUT655319 GEP655290:GEP655319 GOL655290:GOL655319 GYH655290:GYH655319 HID655290:HID655319 HRZ655290:HRZ655319 IBV655290:IBV655319 ILR655290:ILR655319 IVN655290:IVN655319 JFJ655290:JFJ655319 JPF655290:JPF655319 JZB655290:JZB655319 KIX655290:KIX655319 KST655290:KST655319 LCP655290:LCP655319 LML655290:LML655319 LWH655290:LWH655319 MGD655290:MGD655319 MPZ655290:MPZ655319 MZV655290:MZV655319 NJR655290:NJR655319 NTN655290:NTN655319 ODJ655290:ODJ655319 ONF655290:ONF655319 OXB655290:OXB655319 PGX655290:PGX655319 PQT655290:PQT655319 QAP655290:QAP655319 QKL655290:QKL655319 QUH655290:QUH655319 RED655290:RED655319 RNZ655290:RNZ655319 RXV655290:RXV655319 SHR655290:SHR655319 SRN655290:SRN655319 TBJ655290:TBJ655319 TLF655290:TLF655319 TVB655290:TVB655319 UEX655290:UEX655319 UOT655290:UOT655319 UYP655290:UYP655319 VIL655290:VIL655319 VSH655290:VSH655319 WCD655290:WCD655319 WLZ655290:WLZ655319 WVV655290:WVV655319 E720829:E720858 JJ720826:JJ720855 TF720826:TF720855 ADB720826:ADB720855 AMX720826:AMX720855 AWT720826:AWT720855 BGP720826:BGP720855 BQL720826:BQL720855 CAH720826:CAH720855 CKD720826:CKD720855 CTZ720826:CTZ720855 DDV720826:DDV720855 DNR720826:DNR720855 DXN720826:DXN720855 EHJ720826:EHJ720855 ERF720826:ERF720855 FBB720826:FBB720855 FKX720826:FKX720855 FUT720826:FUT720855 GEP720826:GEP720855 GOL720826:GOL720855 GYH720826:GYH720855 HID720826:HID720855 HRZ720826:HRZ720855 IBV720826:IBV720855 ILR720826:ILR720855 IVN720826:IVN720855 JFJ720826:JFJ720855 JPF720826:JPF720855 JZB720826:JZB720855 KIX720826:KIX720855 KST720826:KST720855 LCP720826:LCP720855 LML720826:LML720855 LWH720826:LWH720855 MGD720826:MGD720855 MPZ720826:MPZ720855 MZV720826:MZV720855 NJR720826:NJR720855 NTN720826:NTN720855 ODJ720826:ODJ720855 ONF720826:ONF720855 OXB720826:OXB720855 PGX720826:PGX720855 PQT720826:PQT720855 QAP720826:QAP720855 QKL720826:QKL720855 QUH720826:QUH720855 RED720826:RED720855 RNZ720826:RNZ720855 RXV720826:RXV720855 SHR720826:SHR720855 SRN720826:SRN720855 TBJ720826:TBJ720855 TLF720826:TLF720855 TVB720826:TVB720855 UEX720826:UEX720855 UOT720826:UOT720855 UYP720826:UYP720855 VIL720826:VIL720855 VSH720826:VSH720855 WCD720826:WCD720855 WLZ720826:WLZ720855 WVV720826:WVV720855 E786365:E786394 JJ786362:JJ786391 TF786362:TF786391 ADB786362:ADB786391 AMX786362:AMX786391 AWT786362:AWT786391 BGP786362:BGP786391 BQL786362:BQL786391 CAH786362:CAH786391 CKD786362:CKD786391 CTZ786362:CTZ786391 DDV786362:DDV786391 DNR786362:DNR786391 DXN786362:DXN786391 EHJ786362:EHJ786391 ERF786362:ERF786391 FBB786362:FBB786391 FKX786362:FKX786391 FUT786362:FUT786391 GEP786362:GEP786391 GOL786362:GOL786391 GYH786362:GYH786391 HID786362:HID786391 HRZ786362:HRZ786391 IBV786362:IBV786391 ILR786362:ILR786391 IVN786362:IVN786391 JFJ786362:JFJ786391 JPF786362:JPF786391 JZB786362:JZB786391 KIX786362:KIX786391 KST786362:KST786391 LCP786362:LCP786391 LML786362:LML786391 LWH786362:LWH786391 MGD786362:MGD786391 MPZ786362:MPZ786391 MZV786362:MZV786391 NJR786362:NJR786391 NTN786362:NTN786391 ODJ786362:ODJ786391 ONF786362:ONF786391 OXB786362:OXB786391 PGX786362:PGX786391 PQT786362:PQT786391 QAP786362:QAP786391 QKL786362:QKL786391 QUH786362:QUH786391 RED786362:RED786391 RNZ786362:RNZ786391 RXV786362:RXV786391 SHR786362:SHR786391 SRN786362:SRN786391 TBJ786362:TBJ786391 TLF786362:TLF786391 TVB786362:TVB786391 UEX786362:UEX786391 UOT786362:UOT786391 UYP786362:UYP786391 VIL786362:VIL786391 VSH786362:VSH786391 WCD786362:WCD786391 WLZ786362:WLZ786391 WVV786362:WVV786391 E851901:E851930 JJ851898:JJ851927 TF851898:TF851927 ADB851898:ADB851927 AMX851898:AMX851927 AWT851898:AWT851927 BGP851898:BGP851927 BQL851898:BQL851927 CAH851898:CAH851927 CKD851898:CKD851927 CTZ851898:CTZ851927 DDV851898:DDV851927 DNR851898:DNR851927 DXN851898:DXN851927 EHJ851898:EHJ851927 ERF851898:ERF851927 FBB851898:FBB851927 FKX851898:FKX851927 FUT851898:FUT851927 GEP851898:GEP851927 GOL851898:GOL851927 GYH851898:GYH851927 HID851898:HID851927 HRZ851898:HRZ851927 IBV851898:IBV851927 ILR851898:ILR851927 IVN851898:IVN851927 JFJ851898:JFJ851927 JPF851898:JPF851927 JZB851898:JZB851927 KIX851898:KIX851927 KST851898:KST851927 LCP851898:LCP851927 LML851898:LML851927 LWH851898:LWH851927 MGD851898:MGD851927 MPZ851898:MPZ851927 MZV851898:MZV851927 NJR851898:NJR851927 NTN851898:NTN851927 ODJ851898:ODJ851927 ONF851898:ONF851927 OXB851898:OXB851927 PGX851898:PGX851927 PQT851898:PQT851927 QAP851898:QAP851927 QKL851898:QKL851927 QUH851898:QUH851927 RED851898:RED851927 RNZ851898:RNZ851927 RXV851898:RXV851927 SHR851898:SHR851927 SRN851898:SRN851927 TBJ851898:TBJ851927 TLF851898:TLF851927 TVB851898:TVB851927 UEX851898:UEX851927 UOT851898:UOT851927 UYP851898:UYP851927 VIL851898:VIL851927 VSH851898:VSH851927 WCD851898:WCD851927 WLZ851898:WLZ851927 WVV851898:WVV851927 E917437:E917466 JJ917434:JJ917463 TF917434:TF917463 ADB917434:ADB917463 AMX917434:AMX917463 AWT917434:AWT917463 BGP917434:BGP917463 BQL917434:BQL917463 CAH917434:CAH917463 CKD917434:CKD917463 CTZ917434:CTZ917463 DDV917434:DDV917463 DNR917434:DNR917463 DXN917434:DXN917463 EHJ917434:EHJ917463 ERF917434:ERF917463 FBB917434:FBB917463 FKX917434:FKX917463 FUT917434:FUT917463 GEP917434:GEP917463 GOL917434:GOL917463 GYH917434:GYH917463 HID917434:HID917463 HRZ917434:HRZ917463 IBV917434:IBV917463 ILR917434:ILR917463 IVN917434:IVN917463 JFJ917434:JFJ917463 JPF917434:JPF917463 JZB917434:JZB917463 KIX917434:KIX917463 KST917434:KST917463 LCP917434:LCP917463 LML917434:LML917463 LWH917434:LWH917463 MGD917434:MGD917463 MPZ917434:MPZ917463 MZV917434:MZV917463 NJR917434:NJR917463 NTN917434:NTN917463 ODJ917434:ODJ917463 ONF917434:ONF917463 OXB917434:OXB917463 PGX917434:PGX917463 PQT917434:PQT917463 QAP917434:QAP917463 QKL917434:QKL917463 QUH917434:QUH917463 RED917434:RED917463 RNZ917434:RNZ917463 RXV917434:RXV917463 SHR917434:SHR917463 SRN917434:SRN917463 TBJ917434:TBJ917463 TLF917434:TLF917463 TVB917434:TVB917463 UEX917434:UEX917463 UOT917434:UOT917463 UYP917434:UYP917463 VIL917434:VIL917463 VSH917434:VSH917463 WCD917434:WCD917463 WLZ917434:WLZ917463 WVV917434:WVV917463 E982973:E983002 JJ982970:JJ982999 TF982970:TF982999 ADB982970:ADB982999 AMX982970:AMX982999 AWT982970:AWT982999 BGP982970:BGP982999 BQL982970:BQL982999 CAH982970:CAH982999 CKD982970:CKD982999 CTZ982970:CTZ982999 DDV982970:DDV982999 DNR982970:DNR982999 DXN982970:DXN982999 EHJ982970:EHJ982999 ERF982970:ERF982999 FBB982970:FBB982999 FKX982970:FKX982999 FUT982970:FUT982999 GEP982970:GEP982999 GOL982970:GOL982999 GYH982970:GYH982999 HID982970:HID982999 HRZ982970:HRZ982999 IBV982970:IBV982999 ILR982970:ILR982999 IVN982970:IVN982999 JFJ982970:JFJ982999 JPF982970:JPF982999 JZB982970:JZB982999 KIX982970:KIX982999 KST982970:KST982999 LCP982970:LCP982999 LML982970:LML982999 LWH982970:LWH982999 MGD982970:MGD982999 MPZ982970:MPZ982999 MZV982970:MZV982999 NJR982970:NJR982999 NTN982970:NTN982999 ODJ982970:ODJ982999 ONF982970:ONF982999 OXB982970:OXB982999 PGX982970:PGX982999 PQT982970:PQT982999 QAP982970:QAP982999 QKL982970:QKL982999 QUH982970:QUH982999 RED982970:RED982999 RNZ982970:RNZ982999 RXV982970:RXV982999 SHR982970:SHR982999 SRN982970:SRN982999 TBJ982970:TBJ982999 TLF982970:TLF982999 TVB982970:TVB982999 UEX982970:UEX982999 UOT982970:UOT982999 UYP982970:UYP982999 VIL982970:VIL982999 VSH982970:VSH982999 WCD982970:WCD982999 WLZ982970:WLZ982999 WVV982970:WVV982999 E65502:E65531 JJ65499:JJ65528 TF65499:TF65528 ADB65499:ADB65528 AMX65499:AMX65528 AWT65499:AWT65528 BGP65499:BGP65528 BQL65499:BQL65528 CAH65499:CAH65528 CKD65499:CKD65528 CTZ65499:CTZ65528 DDV65499:DDV65528 DNR65499:DNR65528 DXN65499:DXN65528 EHJ65499:EHJ65528 ERF65499:ERF65528 FBB65499:FBB65528 FKX65499:FKX65528 FUT65499:FUT65528 GEP65499:GEP65528 GOL65499:GOL65528 GYH65499:GYH65528 HID65499:HID65528 HRZ65499:HRZ65528 IBV65499:IBV65528 ILR65499:ILR65528 IVN65499:IVN65528 JFJ65499:JFJ65528 JPF65499:JPF65528 JZB65499:JZB65528 KIX65499:KIX65528 KST65499:KST65528 LCP65499:LCP65528 LML65499:LML65528 LWH65499:LWH65528 MGD65499:MGD65528 MPZ65499:MPZ65528 MZV65499:MZV65528 NJR65499:NJR65528 NTN65499:NTN65528 ODJ65499:ODJ65528 ONF65499:ONF65528 OXB65499:OXB65528 PGX65499:PGX65528 PQT65499:PQT65528 QAP65499:QAP65528 QKL65499:QKL65528 QUH65499:QUH65528 RED65499:RED65528 RNZ65499:RNZ65528 RXV65499:RXV65528 SHR65499:SHR65528 SRN65499:SRN65528 TBJ65499:TBJ65528 TLF65499:TLF65528 TVB65499:TVB65528 UEX65499:UEX65528 UOT65499:UOT65528 UYP65499:UYP65528 VIL65499:VIL65528 VSH65499:VSH65528 WCD65499:WCD65528 WLZ65499:WLZ65528 WVV65499:WVV65528 E131038:E131067 JJ131035:JJ131064 TF131035:TF131064 ADB131035:ADB131064 AMX131035:AMX131064 AWT131035:AWT131064 BGP131035:BGP131064 BQL131035:BQL131064 CAH131035:CAH131064 CKD131035:CKD131064 CTZ131035:CTZ131064 DDV131035:DDV131064 DNR131035:DNR131064 DXN131035:DXN131064 EHJ131035:EHJ131064 ERF131035:ERF131064 FBB131035:FBB131064 FKX131035:FKX131064 FUT131035:FUT131064 GEP131035:GEP131064 GOL131035:GOL131064 GYH131035:GYH131064 HID131035:HID131064 HRZ131035:HRZ131064 IBV131035:IBV131064 ILR131035:ILR131064 IVN131035:IVN131064 JFJ131035:JFJ131064 JPF131035:JPF131064 JZB131035:JZB131064 KIX131035:KIX131064 KST131035:KST131064 LCP131035:LCP131064 LML131035:LML131064 LWH131035:LWH131064 MGD131035:MGD131064 MPZ131035:MPZ131064 MZV131035:MZV131064 NJR131035:NJR131064 NTN131035:NTN131064 ODJ131035:ODJ131064 ONF131035:ONF131064 OXB131035:OXB131064 PGX131035:PGX131064 PQT131035:PQT131064 QAP131035:QAP131064 QKL131035:QKL131064 QUH131035:QUH131064 RED131035:RED131064 RNZ131035:RNZ131064 RXV131035:RXV131064 SHR131035:SHR131064 SRN131035:SRN131064 TBJ131035:TBJ131064 TLF131035:TLF131064 TVB131035:TVB131064 UEX131035:UEX131064 UOT131035:UOT131064 UYP131035:UYP131064 VIL131035:VIL131064 VSH131035:VSH131064 WCD131035:WCD131064 WLZ131035:WLZ131064 WVV131035:WVV131064 E196574:E196603 JJ196571:JJ196600 TF196571:TF196600 ADB196571:ADB196600 AMX196571:AMX196600 AWT196571:AWT196600 BGP196571:BGP196600 BQL196571:BQL196600 CAH196571:CAH196600 CKD196571:CKD196600 CTZ196571:CTZ196600 DDV196571:DDV196600 DNR196571:DNR196600 DXN196571:DXN196600 EHJ196571:EHJ196600 ERF196571:ERF196600 FBB196571:FBB196600 FKX196571:FKX196600 FUT196571:FUT196600 GEP196571:GEP196600 GOL196571:GOL196600 GYH196571:GYH196600 HID196571:HID196600 HRZ196571:HRZ196600 IBV196571:IBV196600 ILR196571:ILR196600 IVN196571:IVN196600 JFJ196571:JFJ196600 JPF196571:JPF196600 JZB196571:JZB196600 KIX196571:KIX196600 KST196571:KST196600 LCP196571:LCP196600 LML196571:LML196600 LWH196571:LWH196600 MGD196571:MGD196600 MPZ196571:MPZ196600 MZV196571:MZV196600 NJR196571:NJR196600 NTN196571:NTN196600 ODJ196571:ODJ196600 ONF196571:ONF196600 OXB196571:OXB196600 PGX196571:PGX196600 PQT196571:PQT196600 QAP196571:QAP196600 QKL196571:QKL196600 QUH196571:QUH196600 RED196571:RED196600 RNZ196571:RNZ196600 RXV196571:RXV196600 SHR196571:SHR196600 SRN196571:SRN196600 TBJ196571:TBJ196600 TLF196571:TLF196600 TVB196571:TVB196600 UEX196571:UEX196600 UOT196571:UOT196600 UYP196571:UYP196600 VIL196571:VIL196600 VSH196571:VSH196600 WCD196571:WCD196600 WLZ196571:WLZ196600 WVV196571:WVV196600 E262110:E262139 JJ262107:JJ262136 TF262107:TF262136 ADB262107:ADB262136 AMX262107:AMX262136 AWT262107:AWT262136 BGP262107:BGP262136 BQL262107:BQL262136 CAH262107:CAH262136 CKD262107:CKD262136 CTZ262107:CTZ262136 DDV262107:DDV262136 DNR262107:DNR262136 DXN262107:DXN262136 EHJ262107:EHJ262136 ERF262107:ERF262136 FBB262107:FBB262136 FKX262107:FKX262136 FUT262107:FUT262136 GEP262107:GEP262136 GOL262107:GOL262136 GYH262107:GYH262136 HID262107:HID262136 HRZ262107:HRZ262136 IBV262107:IBV262136 ILR262107:ILR262136 IVN262107:IVN262136 JFJ262107:JFJ262136 JPF262107:JPF262136 JZB262107:JZB262136 KIX262107:KIX262136 KST262107:KST262136 LCP262107:LCP262136 LML262107:LML262136 LWH262107:LWH262136 MGD262107:MGD262136 MPZ262107:MPZ262136 MZV262107:MZV262136 NJR262107:NJR262136 NTN262107:NTN262136 ODJ262107:ODJ262136 ONF262107:ONF262136 OXB262107:OXB262136 PGX262107:PGX262136 PQT262107:PQT262136 QAP262107:QAP262136 QKL262107:QKL262136 QUH262107:QUH262136 RED262107:RED262136 RNZ262107:RNZ262136 RXV262107:RXV262136 SHR262107:SHR262136 SRN262107:SRN262136 TBJ262107:TBJ262136 TLF262107:TLF262136 TVB262107:TVB262136 UEX262107:UEX262136 UOT262107:UOT262136 UYP262107:UYP262136 VIL262107:VIL262136 VSH262107:VSH262136 WCD262107:WCD262136 WLZ262107:WLZ262136 WVV262107:WVV262136 E327646:E327675 JJ327643:JJ327672 TF327643:TF327672 ADB327643:ADB327672 AMX327643:AMX327672 AWT327643:AWT327672 BGP327643:BGP327672 BQL327643:BQL327672 CAH327643:CAH327672 CKD327643:CKD327672 CTZ327643:CTZ327672 DDV327643:DDV327672 DNR327643:DNR327672 DXN327643:DXN327672 EHJ327643:EHJ327672 ERF327643:ERF327672 FBB327643:FBB327672 FKX327643:FKX327672 FUT327643:FUT327672 GEP327643:GEP327672 GOL327643:GOL327672 GYH327643:GYH327672 HID327643:HID327672 HRZ327643:HRZ327672 IBV327643:IBV327672 ILR327643:ILR327672 IVN327643:IVN327672 JFJ327643:JFJ327672 JPF327643:JPF327672 JZB327643:JZB327672 KIX327643:KIX327672 KST327643:KST327672 LCP327643:LCP327672 LML327643:LML327672 LWH327643:LWH327672 MGD327643:MGD327672 MPZ327643:MPZ327672 MZV327643:MZV327672 NJR327643:NJR327672 NTN327643:NTN327672 ODJ327643:ODJ327672 ONF327643:ONF327672 OXB327643:OXB327672 PGX327643:PGX327672 PQT327643:PQT327672 QAP327643:QAP327672 QKL327643:QKL327672 QUH327643:QUH327672 RED327643:RED327672 RNZ327643:RNZ327672 RXV327643:RXV327672 SHR327643:SHR327672 SRN327643:SRN327672 TBJ327643:TBJ327672 TLF327643:TLF327672 TVB327643:TVB327672 UEX327643:UEX327672 UOT327643:UOT327672 UYP327643:UYP327672 VIL327643:VIL327672 VSH327643:VSH327672 WCD327643:WCD327672 WLZ327643:WLZ327672 WVV327643:WVV327672 E393182:E393211 JJ393179:JJ393208 TF393179:TF393208 ADB393179:ADB393208 AMX393179:AMX393208 AWT393179:AWT393208 BGP393179:BGP393208 BQL393179:BQL393208 CAH393179:CAH393208 CKD393179:CKD393208 CTZ393179:CTZ393208 DDV393179:DDV393208 DNR393179:DNR393208 DXN393179:DXN393208 EHJ393179:EHJ393208 ERF393179:ERF393208 FBB393179:FBB393208 FKX393179:FKX393208 FUT393179:FUT393208 GEP393179:GEP393208 GOL393179:GOL393208 GYH393179:GYH393208 HID393179:HID393208 HRZ393179:HRZ393208 IBV393179:IBV393208 ILR393179:ILR393208 IVN393179:IVN393208 JFJ393179:JFJ393208 JPF393179:JPF393208 JZB393179:JZB393208 KIX393179:KIX393208 KST393179:KST393208 LCP393179:LCP393208 LML393179:LML393208 LWH393179:LWH393208 MGD393179:MGD393208 MPZ393179:MPZ393208 MZV393179:MZV393208 NJR393179:NJR393208 NTN393179:NTN393208 ODJ393179:ODJ393208 ONF393179:ONF393208 OXB393179:OXB393208 PGX393179:PGX393208 PQT393179:PQT393208 QAP393179:QAP393208 QKL393179:QKL393208 QUH393179:QUH393208 RED393179:RED393208 RNZ393179:RNZ393208 RXV393179:RXV393208 SHR393179:SHR393208 SRN393179:SRN393208 TBJ393179:TBJ393208 TLF393179:TLF393208 TVB393179:TVB393208 UEX393179:UEX393208 UOT393179:UOT393208 UYP393179:UYP393208 VIL393179:VIL393208 VSH393179:VSH393208 WCD393179:WCD393208 WLZ393179:WLZ393208 WVV393179:WVV393208 E458718:E458747 JJ458715:JJ458744 TF458715:TF458744 ADB458715:ADB458744 AMX458715:AMX458744 AWT458715:AWT458744 BGP458715:BGP458744 BQL458715:BQL458744 CAH458715:CAH458744 CKD458715:CKD458744 CTZ458715:CTZ458744 DDV458715:DDV458744 DNR458715:DNR458744 DXN458715:DXN458744 EHJ458715:EHJ458744 ERF458715:ERF458744 FBB458715:FBB458744 FKX458715:FKX458744 FUT458715:FUT458744 GEP458715:GEP458744 GOL458715:GOL458744 GYH458715:GYH458744 HID458715:HID458744 HRZ458715:HRZ458744 IBV458715:IBV458744 ILR458715:ILR458744 IVN458715:IVN458744 JFJ458715:JFJ458744 JPF458715:JPF458744 JZB458715:JZB458744 KIX458715:KIX458744 KST458715:KST458744 LCP458715:LCP458744 LML458715:LML458744 LWH458715:LWH458744 MGD458715:MGD458744 MPZ458715:MPZ458744 MZV458715:MZV458744 NJR458715:NJR458744 NTN458715:NTN458744 ODJ458715:ODJ458744 ONF458715:ONF458744 OXB458715:OXB458744 PGX458715:PGX458744 PQT458715:PQT458744 QAP458715:QAP458744 QKL458715:QKL458744 QUH458715:QUH458744 RED458715:RED458744 RNZ458715:RNZ458744 RXV458715:RXV458744 SHR458715:SHR458744 SRN458715:SRN458744 TBJ458715:TBJ458744 TLF458715:TLF458744 TVB458715:TVB458744 UEX458715:UEX458744 UOT458715:UOT458744 UYP458715:UYP458744 VIL458715:VIL458744 VSH458715:VSH458744 WCD458715:WCD458744 WLZ458715:WLZ458744 WVV458715:WVV458744 E524254:E524283 JJ524251:JJ524280 TF524251:TF524280 ADB524251:ADB524280 AMX524251:AMX524280 AWT524251:AWT524280 BGP524251:BGP524280 BQL524251:BQL524280 CAH524251:CAH524280 CKD524251:CKD524280 CTZ524251:CTZ524280 DDV524251:DDV524280 DNR524251:DNR524280 DXN524251:DXN524280 EHJ524251:EHJ524280 ERF524251:ERF524280 FBB524251:FBB524280 FKX524251:FKX524280 FUT524251:FUT524280 GEP524251:GEP524280 GOL524251:GOL524280 GYH524251:GYH524280 HID524251:HID524280 HRZ524251:HRZ524280 IBV524251:IBV524280 ILR524251:ILR524280 IVN524251:IVN524280 JFJ524251:JFJ524280 JPF524251:JPF524280 JZB524251:JZB524280 KIX524251:KIX524280 KST524251:KST524280 LCP524251:LCP524280 LML524251:LML524280 LWH524251:LWH524280 MGD524251:MGD524280 MPZ524251:MPZ524280 MZV524251:MZV524280 NJR524251:NJR524280 NTN524251:NTN524280 ODJ524251:ODJ524280 ONF524251:ONF524280 OXB524251:OXB524280 PGX524251:PGX524280 PQT524251:PQT524280 QAP524251:QAP524280 QKL524251:QKL524280 QUH524251:QUH524280 RED524251:RED524280 RNZ524251:RNZ524280 RXV524251:RXV524280 SHR524251:SHR524280 SRN524251:SRN524280 TBJ524251:TBJ524280 TLF524251:TLF524280 TVB524251:TVB524280 UEX524251:UEX524280 UOT524251:UOT524280 UYP524251:UYP524280 VIL524251:VIL524280 VSH524251:VSH524280 WCD524251:WCD524280 WLZ524251:WLZ524280 WVV524251:WVV524280 E589790:E589819 JJ589787:JJ589816 TF589787:TF589816 ADB589787:ADB589816 AMX589787:AMX589816 AWT589787:AWT589816 BGP589787:BGP589816 BQL589787:BQL589816 CAH589787:CAH589816 CKD589787:CKD589816 CTZ589787:CTZ589816 DDV589787:DDV589816 DNR589787:DNR589816 DXN589787:DXN589816 EHJ589787:EHJ589816 ERF589787:ERF589816 FBB589787:FBB589816 FKX589787:FKX589816 FUT589787:FUT589816 GEP589787:GEP589816 GOL589787:GOL589816 GYH589787:GYH589816 HID589787:HID589816 HRZ589787:HRZ589816 IBV589787:IBV589816 ILR589787:ILR589816 IVN589787:IVN589816 JFJ589787:JFJ589816 JPF589787:JPF589816 JZB589787:JZB589816 KIX589787:KIX589816 KST589787:KST589816 LCP589787:LCP589816 LML589787:LML589816 LWH589787:LWH589816 MGD589787:MGD589816 MPZ589787:MPZ589816 MZV589787:MZV589816 NJR589787:NJR589816 NTN589787:NTN589816 ODJ589787:ODJ589816 ONF589787:ONF589816 OXB589787:OXB589816 PGX589787:PGX589816 PQT589787:PQT589816 QAP589787:QAP589816 QKL589787:QKL589816 QUH589787:QUH589816 RED589787:RED589816 RNZ589787:RNZ589816 RXV589787:RXV589816 SHR589787:SHR589816 SRN589787:SRN589816 TBJ589787:TBJ589816 TLF589787:TLF589816 TVB589787:TVB589816 UEX589787:UEX589816 UOT589787:UOT589816 UYP589787:UYP589816 VIL589787:VIL589816 VSH589787:VSH589816 WCD589787:WCD589816 WLZ589787:WLZ589816 WVV589787:WVV589816 E655326:E655355 JJ655323:JJ655352 TF655323:TF655352 ADB655323:ADB655352 AMX655323:AMX655352 AWT655323:AWT655352 BGP655323:BGP655352 BQL655323:BQL655352 CAH655323:CAH655352 CKD655323:CKD655352 CTZ655323:CTZ655352 DDV655323:DDV655352 DNR655323:DNR655352 DXN655323:DXN655352 EHJ655323:EHJ655352 ERF655323:ERF655352 FBB655323:FBB655352 FKX655323:FKX655352 FUT655323:FUT655352 GEP655323:GEP655352 GOL655323:GOL655352 GYH655323:GYH655352 HID655323:HID655352 HRZ655323:HRZ655352 IBV655323:IBV655352 ILR655323:ILR655352 IVN655323:IVN655352 JFJ655323:JFJ655352 JPF655323:JPF655352 JZB655323:JZB655352 KIX655323:KIX655352 KST655323:KST655352 LCP655323:LCP655352 LML655323:LML655352 LWH655323:LWH655352 MGD655323:MGD655352 MPZ655323:MPZ655352 MZV655323:MZV655352 NJR655323:NJR655352 NTN655323:NTN655352 ODJ655323:ODJ655352 ONF655323:ONF655352 OXB655323:OXB655352 PGX655323:PGX655352 PQT655323:PQT655352 QAP655323:QAP655352 QKL655323:QKL655352 QUH655323:QUH655352 RED655323:RED655352 RNZ655323:RNZ655352 RXV655323:RXV655352 SHR655323:SHR655352 SRN655323:SRN655352 TBJ655323:TBJ655352 TLF655323:TLF655352 TVB655323:TVB655352 UEX655323:UEX655352 UOT655323:UOT655352 UYP655323:UYP655352 VIL655323:VIL655352 VSH655323:VSH655352 WCD655323:WCD655352 WLZ655323:WLZ655352 WVV655323:WVV655352 E720862:E720891 JJ720859:JJ720888 TF720859:TF720888 ADB720859:ADB720888 AMX720859:AMX720888 AWT720859:AWT720888 BGP720859:BGP720888 BQL720859:BQL720888 CAH720859:CAH720888 CKD720859:CKD720888 CTZ720859:CTZ720888 DDV720859:DDV720888 DNR720859:DNR720888 DXN720859:DXN720888 EHJ720859:EHJ720888 ERF720859:ERF720888 FBB720859:FBB720888 FKX720859:FKX720888 FUT720859:FUT720888 GEP720859:GEP720888 GOL720859:GOL720888 GYH720859:GYH720888 HID720859:HID720888 HRZ720859:HRZ720888 IBV720859:IBV720888 ILR720859:ILR720888 IVN720859:IVN720888 JFJ720859:JFJ720888 JPF720859:JPF720888 JZB720859:JZB720888 KIX720859:KIX720888 KST720859:KST720888 LCP720859:LCP720888 LML720859:LML720888 LWH720859:LWH720888 MGD720859:MGD720888 MPZ720859:MPZ720888 MZV720859:MZV720888 NJR720859:NJR720888 NTN720859:NTN720888 ODJ720859:ODJ720888 ONF720859:ONF720888 OXB720859:OXB720888 PGX720859:PGX720888 PQT720859:PQT720888 QAP720859:QAP720888 QKL720859:QKL720888 QUH720859:QUH720888 RED720859:RED720888 RNZ720859:RNZ720888 RXV720859:RXV720888 SHR720859:SHR720888 SRN720859:SRN720888 TBJ720859:TBJ720888 TLF720859:TLF720888 TVB720859:TVB720888 UEX720859:UEX720888 UOT720859:UOT720888 UYP720859:UYP720888 VIL720859:VIL720888 VSH720859:VSH720888 WCD720859:WCD720888 WLZ720859:WLZ720888 WVV720859:WVV720888 E786398:E786427 JJ786395:JJ786424 TF786395:TF786424 ADB786395:ADB786424 AMX786395:AMX786424 AWT786395:AWT786424 BGP786395:BGP786424 BQL786395:BQL786424 CAH786395:CAH786424 CKD786395:CKD786424 CTZ786395:CTZ786424 DDV786395:DDV786424 DNR786395:DNR786424 DXN786395:DXN786424 EHJ786395:EHJ786424 ERF786395:ERF786424 FBB786395:FBB786424 FKX786395:FKX786424 FUT786395:FUT786424 GEP786395:GEP786424 GOL786395:GOL786424 GYH786395:GYH786424 HID786395:HID786424 HRZ786395:HRZ786424 IBV786395:IBV786424 ILR786395:ILR786424 IVN786395:IVN786424 JFJ786395:JFJ786424 JPF786395:JPF786424 JZB786395:JZB786424 KIX786395:KIX786424 KST786395:KST786424 LCP786395:LCP786424 LML786395:LML786424 LWH786395:LWH786424 MGD786395:MGD786424 MPZ786395:MPZ786424 MZV786395:MZV786424 NJR786395:NJR786424 NTN786395:NTN786424 ODJ786395:ODJ786424 ONF786395:ONF786424 OXB786395:OXB786424 PGX786395:PGX786424 PQT786395:PQT786424 QAP786395:QAP786424 QKL786395:QKL786424 QUH786395:QUH786424 RED786395:RED786424 RNZ786395:RNZ786424 RXV786395:RXV786424 SHR786395:SHR786424 SRN786395:SRN786424 TBJ786395:TBJ786424 TLF786395:TLF786424 TVB786395:TVB786424 UEX786395:UEX786424 UOT786395:UOT786424 UYP786395:UYP786424 VIL786395:VIL786424 VSH786395:VSH786424 WCD786395:WCD786424 WLZ786395:WLZ786424 WVV786395:WVV786424 E851934:E851963 JJ851931:JJ851960 TF851931:TF851960 ADB851931:ADB851960 AMX851931:AMX851960 AWT851931:AWT851960 BGP851931:BGP851960 BQL851931:BQL851960 CAH851931:CAH851960 CKD851931:CKD851960 CTZ851931:CTZ851960 DDV851931:DDV851960 DNR851931:DNR851960 DXN851931:DXN851960 EHJ851931:EHJ851960 ERF851931:ERF851960 FBB851931:FBB851960 FKX851931:FKX851960 FUT851931:FUT851960 GEP851931:GEP851960 GOL851931:GOL851960 GYH851931:GYH851960 HID851931:HID851960 HRZ851931:HRZ851960 IBV851931:IBV851960 ILR851931:ILR851960 IVN851931:IVN851960 JFJ851931:JFJ851960 JPF851931:JPF851960 JZB851931:JZB851960 KIX851931:KIX851960 KST851931:KST851960 LCP851931:LCP851960 LML851931:LML851960 LWH851931:LWH851960 MGD851931:MGD851960 MPZ851931:MPZ851960 MZV851931:MZV851960 NJR851931:NJR851960 NTN851931:NTN851960 ODJ851931:ODJ851960 ONF851931:ONF851960 OXB851931:OXB851960 PGX851931:PGX851960 PQT851931:PQT851960 QAP851931:QAP851960 QKL851931:QKL851960 QUH851931:QUH851960 RED851931:RED851960 RNZ851931:RNZ851960 RXV851931:RXV851960 SHR851931:SHR851960 SRN851931:SRN851960 TBJ851931:TBJ851960 TLF851931:TLF851960 TVB851931:TVB851960 UEX851931:UEX851960 UOT851931:UOT851960 UYP851931:UYP851960 VIL851931:VIL851960 VSH851931:VSH851960 WCD851931:WCD851960 WLZ851931:WLZ851960 WVV851931:WVV851960 E917470:E917499 JJ917467:JJ917496 TF917467:TF917496 ADB917467:ADB917496 AMX917467:AMX917496 AWT917467:AWT917496 BGP917467:BGP917496 BQL917467:BQL917496 CAH917467:CAH917496 CKD917467:CKD917496 CTZ917467:CTZ917496 DDV917467:DDV917496 DNR917467:DNR917496 DXN917467:DXN917496 EHJ917467:EHJ917496 ERF917467:ERF917496 FBB917467:FBB917496 FKX917467:FKX917496 FUT917467:FUT917496 GEP917467:GEP917496 GOL917467:GOL917496 GYH917467:GYH917496 HID917467:HID917496 HRZ917467:HRZ917496 IBV917467:IBV917496 ILR917467:ILR917496 IVN917467:IVN917496 JFJ917467:JFJ917496 JPF917467:JPF917496 JZB917467:JZB917496 KIX917467:KIX917496 KST917467:KST917496 LCP917467:LCP917496 LML917467:LML917496 LWH917467:LWH917496 MGD917467:MGD917496 MPZ917467:MPZ917496 MZV917467:MZV917496 NJR917467:NJR917496 NTN917467:NTN917496 ODJ917467:ODJ917496 ONF917467:ONF917496 OXB917467:OXB917496 PGX917467:PGX917496 PQT917467:PQT917496 QAP917467:QAP917496 QKL917467:QKL917496 QUH917467:QUH917496 RED917467:RED917496 RNZ917467:RNZ917496 RXV917467:RXV917496 SHR917467:SHR917496 SRN917467:SRN917496 TBJ917467:TBJ917496 TLF917467:TLF917496 TVB917467:TVB917496 UEX917467:UEX917496 UOT917467:UOT917496 UYP917467:UYP917496 VIL917467:VIL917496 VSH917467:VSH917496 WCD917467:WCD917496 WLZ917467:WLZ917496 WVV917467:WVV917496 E983006:E983035 JJ983003:JJ983032 TF983003:TF983032 ADB983003:ADB983032 AMX983003:AMX983032 AWT983003:AWT983032 BGP983003:BGP983032 BQL983003:BQL983032 CAH983003:CAH983032 CKD983003:CKD983032 CTZ983003:CTZ983032 DDV983003:DDV983032 DNR983003:DNR983032 DXN983003:DXN983032 EHJ983003:EHJ983032 ERF983003:ERF983032 FBB983003:FBB983032 FKX983003:FKX983032 FUT983003:FUT983032 GEP983003:GEP983032 GOL983003:GOL983032 GYH983003:GYH983032 HID983003:HID983032 HRZ983003:HRZ983032 IBV983003:IBV983032 ILR983003:ILR983032 IVN983003:IVN983032 JFJ983003:JFJ983032 JPF983003:JPF983032 JZB983003:JZB983032 KIX983003:KIX983032 KST983003:KST983032 LCP983003:LCP983032 LML983003:LML983032 LWH983003:LWH983032 MGD983003:MGD983032 MPZ983003:MPZ983032 MZV983003:MZV983032 NJR983003:NJR983032 NTN983003:NTN983032 ODJ983003:ODJ983032 ONF983003:ONF983032 OXB983003:OXB983032 PGX983003:PGX983032 PQT983003:PQT983032 QAP983003:QAP983032 QKL983003:QKL983032 QUH983003:QUH983032 RED983003:RED983032 RNZ983003:RNZ983032 RXV983003:RXV983032 SHR983003:SHR983032 SRN983003:SRN983032 TBJ983003:TBJ983032 TLF983003:TLF983032 TVB983003:TVB983032 UEX983003:UEX983032 UOT983003:UOT983032 UYP983003:UYP983032 VIL983003:VIL983032 VSH983003:VSH983032 WCD983003:WCD983032 WLZ983003:WLZ983032 WVV983003:WVV983032 E65568:E65597 JJ65565:JJ65594 TF65565:TF65594 ADB65565:ADB65594 AMX65565:AMX65594 AWT65565:AWT65594 BGP65565:BGP65594 BQL65565:BQL65594 CAH65565:CAH65594 CKD65565:CKD65594 CTZ65565:CTZ65594 DDV65565:DDV65594 DNR65565:DNR65594 DXN65565:DXN65594 EHJ65565:EHJ65594 ERF65565:ERF65594 FBB65565:FBB65594 FKX65565:FKX65594 FUT65565:FUT65594 GEP65565:GEP65594 GOL65565:GOL65594 GYH65565:GYH65594 HID65565:HID65594 HRZ65565:HRZ65594 IBV65565:IBV65594 ILR65565:ILR65594 IVN65565:IVN65594 JFJ65565:JFJ65594 JPF65565:JPF65594 JZB65565:JZB65594 KIX65565:KIX65594 KST65565:KST65594 LCP65565:LCP65594 LML65565:LML65594 LWH65565:LWH65594 MGD65565:MGD65594 MPZ65565:MPZ65594 MZV65565:MZV65594 NJR65565:NJR65594 NTN65565:NTN65594 ODJ65565:ODJ65594 ONF65565:ONF65594 OXB65565:OXB65594 PGX65565:PGX65594 PQT65565:PQT65594 QAP65565:QAP65594 QKL65565:QKL65594 QUH65565:QUH65594 RED65565:RED65594 RNZ65565:RNZ65594 RXV65565:RXV65594 SHR65565:SHR65594 SRN65565:SRN65594 TBJ65565:TBJ65594 TLF65565:TLF65594 TVB65565:TVB65594 UEX65565:UEX65594 UOT65565:UOT65594 UYP65565:UYP65594 VIL65565:VIL65594 VSH65565:VSH65594 WCD65565:WCD65594 WLZ65565:WLZ65594 WVV65565:WVV65594 E131104:E131133 JJ131101:JJ131130 TF131101:TF131130 ADB131101:ADB131130 AMX131101:AMX131130 AWT131101:AWT131130 BGP131101:BGP131130 BQL131101:BQL131130 CAH131101:CAH131130 CKD131101:CKD131130 CTZ131101:CTZ131130 DDV131101:DDV131130 DNR131101:DNR131130 DXN131101:DXN131130 EHJ131101:EHJ131130 ERF131101:ERF131130 FBB131101:FBB131130 FKX131101:FKX131130 FUT131101:FUT131130 GEP131101:GEP131130 GOL131101:GOL131130 GYH131101:GYH131130 HID131101:HID131130 HRZ131101:HRZ131130 IBV131101:IBV131130 ILR131101:ILR131130 IVN131101:IVN131130 JFJ131101:JFJ131130 JPF131101:JPF131130 JZB131101:JZB131130 KIX131101:KIX131130 KST131101:KST131130 LCP131101:LCP131130 LML131101:LML131130 LWH131101:LWH131130 MGD131101:MGD131130 MPZ131101:MPZ131130 MZV131101:MZV131130 NJR131101:NJR131130 NTN131101:NTN131130 ODJ131101:ODJ131130 ONF131101:ONF131130 OXB131101:OXB131130 PGX131101:PGX131130 PQT131101:PQT131130 QAP131101:QAP131130 QKL131101:QKL131130 QUH131101:QUH131130 RED131101:RED131130 RNZ131101:RNZ131130 RXV131101:RXV131130 SHR131101:SHR131130 SRN131101:SRN131130 TBJ131101:TBJ131130 TLF131101:TLF131130 TVB131101:TVB131130 UEX131101:UEX131130 UOT131101:UOT131130 UYP131101:UYP131130 VIL131101:VIL131130 VSH131101:VSH131130 WCD131101:WCD131130 WLZ131101:WLZ131130 WVV131101:WVV131130 E196640:E196669 JJ196637:JJ196666 TF196637:TF196666 ADB196637:ADB196666 AMX196637:AMX196666 AWT196637:AWT196666 BGP196637:BGP196666 BQL196637:BQL196666 CAH196637:CAH196666 CKD196637:CKD196666 CTZ196637:CTZ196666 DDV196637:DDV196666 DNR196637:DNR196666 DXN196637:DXN196666 EHJ196637:EHJ196666 ERF196637:ERF196666 FBB196637:FBB196666 FKX196637:FKX196666 FUT196637:FUT196666 GEP196637:GEP196666 GOL196637:GOL196666 GYH196637:GYH196666 HID196637:HID196666 HRZ196637:HRZ196666 IBV196637:IBV196666 ILR196637:ILR196666 IVN196637:IVN196666 JFJ196637:JFJ196666 JPF196637:JPF196666 JZB196637:JZB196666 KIX196637:KIX196666 KST196637:KST196666 LCP196637:LCP196666 LML196637:LML196666 LWH196637:LWH196666 MGD196637:MGD196666 MPZ196637:MPZ196666 MZV196637:MZV196666 NJR196637:NJR196666 NTN196637:NTN196666 ODJ196637:ODJ196666 ONF196637:ONF196666 OXB196637:OXB196666 PGX196637:PGX196666 PQT196637:PQT196666 QAP196637:QAP196666 QKL196637:QKL196666 QUH196637:QUH196666 RED196637:RED196666 RNZ196637:RNZ196666 RXV196637:RXV196666 SHR196637:SHR196666 SRN196637:SRN196666 TBJ196637:TBJ196666 TLF196637:TLF196666 TVB196637:TVB196666 UEX196637:UEX196666 UOT196637:UOT196666 UYP196637:UYP196666 VIL196637:VIL196666 VSH196637:VSH196666 WCD196637:WCD196666 WLZ196637:WLZ196666 WVV196637:WVV196666 E262176:E262205 JJ262173:JJ262202 TF262173:TF262202 ADB262173:ADB262202 AMX262173:AMX262202 AWT262173:AWT262202 BGP262173:BGP262202 BQL262173:BQL262202 CAH262173:CAH262202 CKD262173:CKD262202 CTZ262173:CTZ262202 DDV262173:DDV262202 DNR262173:DNR262202 DXN262173:DXN262202 EHJ262173:EHJ262202 ERF262173:ERF262202 FBB262173:FBB262202 FKX262173:FKX262202 FUT262173:FUT262202 GEP262173:GEP262202 GOL262173:GOL262202 GYH262173:GYH262202 HID262173:HID262202 HRZ262173:HRZ262202 IBV262173:IBV262202 ILR262173:ILR262202 IVN262173:IVN262202 JFJ262173:JFJ262202 JPF262173:JPF262202 JZB262173:JZB262202 KIX262173:KIX262202 KST262173:KST262202 LCP262173:LCP262202 LML262173:LML262202 LWH262173:LWH262202 MGD262173:MGD262202 MPZ262173:MPZ262202 MZV262173:MZV262202 NJR262173:NJR262202 NTN262173:NTN262202 ODJ262173:ODJ262202 ONF262173:ONF262202 OXB262173:OXB262202 PGX262173:PGX262202 PQT262173:PQT262202 QAP262173:QAP262202 QKL262173:QKL262202 QUH262173:QUH262202 RED262173:RED262202 RNZ262173:RNZ262202 RXV262173:RXV262202 SHR262173:SHR262202 SRN262173:SRN262202 TBJ262173:TBJ262202 TLF262173:TLF262202 TVB262173:TVB262202 UEX262173:UEX262202 UOT262173:UOT262202 UYP262173:UYP262202 VIL262173:VIL262202 VSH262173:VSH262202 WCD262173:WCD262202 WLZ262173:WLZ262202 WVV262173:WVV262202 E327712:E327741 JJ327709:JJ327738 TF327709:TF327738 ADB327709:ADB327738 AMX327709:AMX327738 AWT327709:AWT327738 BGP327709:BGP327738 BQL327709:BQL327738 CAH327709:CAH327738 CKD327709:CKD327738 CTZ327709:CTZ327738 DDV327709:DDV327738 DNR327709:DNR327738 DXN327709:DXN327738 EHJ327709:EHJ327738 ERF327709:ERF327738 FBB327709:FBB327738 FKX327709:FKX327738 FUT327709:FUT327738 GEP327709:GEP327738 GOL327709:GOL327738 GYH327709:GYH327738 HID327709:HID327738 HRZ327709:HRZ327738 IBV327709:IBV327738 ILR327709:ILR327738 IVN327709:IVN327738 JFJ327709:JFJ327738 JPF327709:JPF327738 JZB327709:JZB327738 KIX327709:KIX327738 KST327709:KST327738 LCP327709:LCP327738 LML327709:LML327738 LWH327709:LWH327738 MGD327709:MGD327738 MPZ327709:MPZ327738 MZV327709:MZV327738 NJR327709:NJR327738 NTN327709:NTN327738 ODJ327709:ODJ327738 ONF327709:ONF327738 OXB327709:OXB327738 PGX327709:PGX327738 PQT327709:PQT327738 QAP327709:QAP327738 QKL327709:QKL327738 QUH327709:QUH327738 RED327709:RED327738 RNZ327709:RNZ327738 RXV327709:RXV327738 SHR327709:SHR327738 SRN327709:SRN327738 TBJ327709:TBJ327738 TLF327709:TLF327738 TVB327709:TVB327738 UEX327709:UEX327738 UOT327709:UOT327738 UYP327709:UYP327738 VIL327709:VIL327738 VSH327709:VSH327738 WCD327709:WCD327738 WLZ327709:WLZ327738 WVV327709:WVV327738 E393248:E393277 JJ393245:JJ393274 TF393245:TF393274 ADB393245:ADB393274 AMX393245:AMX393274 AWT393245:AWT393274 BGP393245:BGP393274 BQL393245:BQL393274 CAH393245:CAH393274 CKD393245:CKD393274 CTZ393245:CTZ393274 DDV393245:DDV393274 DNR393245:DNR393274 DXN393245:DXN393274 EHJ393245:EHJ393274 ERF393245:ERF393274 FBB393245:FBB393274 FKX393245:FKX393274 FUT393245:FUT393274 GEP393245:GEP393274 GOL393245:GOL393274 GYH393245:GYH393274 HID393245:HID393274 HRZ393245:HRZ393274 IBV393245:IBV393274 ILR393245:ILR393274 IVN393245:IVN393274 JFJ393245:JFJ393274 JPF393245:JPF393274 JZB393245:JZB393274 KIX393245:KIX393274 KST393245:KST393274 LCP393245:LCP393274 LML393245:LML393274 LWH393245:LWH393274 MGD393245:MGD393274 MPZ393245:MPZ393274 MZV393245:MZV393274 NJR393245:NJR393274 NTN393245:NTN393274 ODJ393245:ODJ393274 ONF393245:ONF393274 OXB393245:OXB393274 PGX393245:PGX393274 PQT393245:PQT393274 QAP393245:QAP393274 QKL393245:QKL393274 QUH393245:QUH393274 RED393245:RED393274 RNZ393245:RNZ393274 RXV393245:RXV393274 SHR393245:SHR393274 SRN393245:SRN393274 TBJ393245:TBJ393274 TLF393245:TLF393274 TVB393245:TVB393274 UEX393245:UEX393274 UOT393245:UOT393274 UYP393245:UYP393274 VIL393245:VIL393274 VSH393245:VSH393274 WCD393245:WCD393274 WLZ393245:WLZ393274 WVV393245:WVV393274 E458784:E458813 JJ458781:JJ458810 TF458781:TF458810 ADB458781:ADB458810 AMX458781:AMX458810 AWT458781:AWT458810 BGP458781:BGP458810 BQL458781:BQL458810 CAH458781:CAH458810 CKD458781:CKD458810 CTZ458781:CTZ458810 DDV458781:DDV458810 DNR458781:DNR458810 DXN458781:DXN458810 EHJ458781:EHJ458810 ERF458781:ERF458810 FBB458781:FBB458810 FKX458781:FKX458810 FUT458781:FUT458810 GEP458781:GEP458810 GOL458781:GOL458810 GYH458781:GYH458810 HID458781:HID458810 HRZ458781:HRZ458810 IBV458781:IBV458810 ILR458781:ILR458810 IVN458781:IVN458810 JFJ458781:JFJ458810 JPF458781:JPF458810 JZB458781:JZB458810 KIX458781:KIX458810 KST458781:KST458810 LCP458781:LCP458810 LML458781:LML458810 LWH458781:LWH458810 MGD458781:MGD458810 MPZ458781:MPZ458810 MZV458781:MZV458810 NJR458781:NJR458810 NTN458781:NTN458810 ODJ458781:ODJ458810 ONF458781:ONF458810 OXB458781:OXB458810 PGX458781:PGX458810 PQT458781:PQT458810 QAP458781:QAP458810 QKL458781:QKL458810 QUH458781:QUH458810 RED458781:RED458810 RNZ458781:RNZ458810 RXV458781:RXV458810 SHR458781:SHR458810 SRN458781:SRN458810 TBJ458781:TBJ458810 TLF458781:TLF458810 TVB458781:TVB458810 UEX458781:UEX458810 UOT458781:UOT458810 UYP458781:UYP458810 VIL458781:VIL458810 VSH458781:VSH458810 WCD458781:WCD458810 WLZ458781:WLZ458810 WVV458781:WVV458810 E524320:E524349 JJ524317:JJ524346 TF524317:TF524346 ADB524317:ADB524346 AMX524317:AMX524346 AWT524317:AWT524346 BGP524317:BGP524346 BQL524317:BQL524346 CAH524317:CAH524346 CKD524317:CKD524346 CTZ524317:CTZ524346 DDV524317:DDV524346 DNR524317:DNR524346 DXN524317:DXN524346 EHJ524317:EHJ524346 ERF524317:ERF524346 FBB524317:FBB524346 FKX524317:FKX524346 FUT524317:FUT524346 GEP524317:GEP524346 GOL524317:GOL524346 GYH524317:GYH524346 HID524317:HID524346 HRZ524317:HRZ524346 IBV524317:IBV524346 ILR524317:ILR524346 IVN524317:IVN524346 JFJ524317:JFJ524346 JPF524317:JPF524346 JZB524317:JZB524346 KIX524317:KIX524346 KST524317:KST524346 LCP524317:LCP524346 LML524317:LML524346 LWH524317:LWH524346 MGD524317:MGD524346 MPZ524317:MPZ524346 MZV524317:MZV524346 NJR524317:NJR524346 NTN524317:NTN524346 ODJ524317:ODJ524346 ONF524317:ONF524346 OXB524317:OXB524346 PGX524317:PGX524346 PQT524317:PQT524346 QAP524317:QAP524346 QKL524317:QKL524346 QUH524317:QUH524346 RED524317:RED524346 RNZ524317:RNZ524346 RXV524317:RXV524346 SHR524317:SHR524346 SRN524317:SRN524346 TBJ524317:TBJ524346 TLF524317:TLF524346 TVB524317:TVB524346 UEX524317:UEX524346 UOT524317:UOT524346 UYP524317:UYP524346 VIL524317:VIL524346 VSH524317:VSH524346 WCD524317:WCD524346 WLZ524317:WLZ524346 WVV524317:WVV524346 E589856:E589885 JJ589853:JJ589882 TF589853:TF589882 ADB589853:ADB589882 AMX589853:AMX589882 AWT589853:AWT589882 BGP589853:BGP589882 BQL589853:BQL589882 CAH589853:CAH589882 CKD589853:CKD589882 CTZ589853:CTZ589882 DDV589853:DDV589882 DNR589853:DNR589882 DXN589853:DXN589882 EHJ589853:EHJ589882 ERF589853:ERF589882 FBB589853:FBB589882 FKX589853:FKX589882 FUT589853:FUT589882 GEP589853:GEP589882 GOL589853:GOL589882 GYH589853:GYH589882 HID589853:HID589882 HRZ589853:HRZ589882 IBV589853:IBV589882 ILR589853:ILR589882 IVN589853:IVN589882 JFJ589853:JFJ589882 JPF589853:JPF589882 JZB589853:JZB589882 KIX589853:KIX589882 KST589853:KST589882 LCP589853:LCP589882 LML589853:LML589882 LWH589853:LWH589882 MGD589853:MGD589882 MPZ589853:MPZ589882 MZV589853:MZV589882 NJR589853:NJR589882 NTN589853:NTN589882 ODJ589853:ODJ589882 ONF589853:ONF589882 OXB589853:OXB589882 PGX589853:PGX589882 PQT589853:PQT589882 QAP589853:QAP589882 QKL589853:QKL589882 QUH589853:QUH589882 RED589853:RED589882 RNZ589853:RNZ589882 RXV589853:RXV589882 SHR589853:SHR589882 SRN589853:SRN589882 TBJ589853:TBJ589882 TLF589853:TLF589882 TVB589853:TVB589882 UEX589853:UEX589882 UOT589853:UOT589882 UYP589853:UYP589882 VIL589853:VIL589882 VSH589853:VSH589882 WCD589853:WCD589882 WLZ589853:WLZ589882 WVV589853:WVV589882 E655392:E655421 JJ655389:JJ655418 TF655389:TF655418 ADB655389:ADB655418 AMX655389:AMX655418 AWT655389:AWT655418 BGP655389:BGP655418 BQL655389:BQL655418 CAH655389:CAH655418 CKD655389:CKD655418 CTZ655389:CTZ655418 DDV655389:DDV655418 DNR655389:DNR655418 DXN655389:DXN655418 EHJ655389:EHJ655418 ERF655389:ERF655418 FBB655389:FBB655418 FKX655389:FKX655418 FUT655389:FUT655418 GEP655389:GEP655418 GOL655389:GOL655418 GYH655389:GYH655418 HID655389:HID655418 HRZ655389:HRZ655418 IBV655389:IBV655418 ILR655389:ILR655418 IVN655389:IVN655418 JFJ655389:JFJ655418 JPF655389:JPF655418 JZB655389:JZB655418 KIX655389:KIX655418 KST655389:KST655418 LCP655389:LCP655418 LML655389:LML655418 LWH655389:LWH655418 MGD655389:MGD655418 MPZ655389:MPZ655418 MZV655389:MZV655418 NJR655389:NJR655418 NTN655389:NTN655418 ODJ655389:ODJ655418 ONF655389:ONF655418 OXB655389:OXB655418 PGX655389:PGX655418 PQT655389:PQT655418 QAP655389:QAP655418 QKL655389:QKL655418 QUH655389:QUH655418 RED655389:RED655418 RNZ655389:RNZ655418 RXV655389:RXV655418 SHR655389:SHR655418 SRN655389:SRN655418 TBJ655389:TBJ655418 TLF655389:TLF655418 TVB655389:TVB655418 UEX655389:UEX655418 UOT655389:UOT655418 UYP655389:UYP655418 VIL655389:VIL655418 VSH655389:VSH655418 WCD655389:WCD655418 WLZ655389:WLZ655418 WVV655389:WVV655418 E720928:E720957 JJ720925:JJ720954 TF720925:TF720954 ADB720925:ADB720954 AMX720925:AMX720954 AWT720925:AWT720954 BGP720925:BGP720954 BQL720925:BQL720954 CAH720925:CAH720954 CKD720925:CKD720954 CTZ720925:CTZ720954 DDV720925:DDV720954 DNR720925:DNR720954 DXN720925:DXN720954 EHJ720925:EHJ720954 ERF720925:ERF720954 FBB720925:FBB720954 FKX720925:FKX720954 FUT720925:FUT720954 GEP720925:GEP720954 GOL720925:GOL720954 GYH720925:GYH720954 HID720925:HID720954 HRZ720925:HRZ720954 IBV720925:IBV720954 ILR720925:ILR720954 IVN720925:IVN720954 JFJ720925:JFJ720954 JPF720925:JPF720954 JZB720925:JZB720954 KIX720925:KIX720954 KST720925:KST720954 LCP720925:LCP720954 LML720925:LML720954 LWH720925:LWH720954 MGD720925:MGD720954 MPZ720925:MPZ720954 MZV720925:MZV720954 NJR720925:NJR720954 NTN720925:NTN720954 ODJ720925:ODJ720954 ONF720925:ONF720954 OXB720925:OXB720954 PGX720925:PGX720954 PQT720925:PQT720954 QAP720925:QAP720954 QKL720925:QKL720954 QUH720925:QUH720954 RED720925:RED720954 RNZ720925:RNZ720954 RXV720925:RXV720954 SHR720925:SHR720954 SRN720925:SRN720954 TBJ720925:TBJ720954 TLF720925:TLF720954 TVB720925:TVB720954 UEX720925:UEX720954 UOT720925:UOT720954 UYP720925:UYP720954 VIL720925:VIL720954 VSH720925:VSH720954 WCD720925:WCD720954 WLZ720925:WLZ720954 WVV720925:WVV720954 E786464:E786493 JJ786461:JJ786490 TF786461:TF786490 ADB786461:ADB786490 AMX786461:AMX786490 AWT786461:AWT786490 BGP786461:BGP786490 BQL786461:BQL786490 CAH786461:CAH786490 CKD786461:CKD786490 CTZ786461:CTZ786490 DDV786461:DDV786490 DNR786461:DNR786490 DXN786461:DXN786490 EHJ786461:EHJ786490 ERF786461:ERF786490 FBB786461:FBB786490 FKX786461:FKX786490 FUT786461:FUT786490 GEP786461:GEP786490 GOL786461:GOL786490 GYH786461:GYH786490 HID786461:HID786490 HRZ786461:HRZ786490 IBV786461:IBV786490 ILR786461:ILR786490 IVN786461:IVN786490 JFJ786461:JFJ786490 JPF786461:JPF786490 JZB786461:JZB786490 KIX786461:KIX786490 KST786461:KST786490 LCP786461:LCP786490 LML786461:LML786490 LWH786461:LWH786490 MGD786461:MGD786490 MPZ786461:MPZ786490 MZV786461:MZV786490 NJR786461:NJR786490 NTN786461:NTN786490 ODJ786461:ODJ786490 ONF786461:ONF786490 OXB786461:OXB786490 PGX786461:PGX786490 PQT786461:PQT786490 QAP786461:QAP786490 QKL786461:QKL786490 QUH786461:QUH786490 RED786461:RED786490 RNZ786461:RNZ786490 RXV786461:RXV786490 SHR786461:SHR786490 SRN786461:SRN786490 TBJ786461:TBJ786490 TLF786461:TLF786490 TVB786461:TVB786490 UEX786461:UEX786490 UOT786461:UOT786490 UYP786461:UYP786490 VIL786461:VIL786490 VSH786461:VSH786490 WCD786461:WCD786490 WLZ786461:WLZ786490 WVV786461:WVV786490 E852000:E852029 JJ851997:JJ852026 TF851997:TF852026 ADB851997:ADB852026 AMX851997:AMX852026 AWT851997:AWT852026 BGP851997:BGP852026 BQL851997:BQL852026 CAH851997:CAH852026 CKD851997:CKD852026 CTZ851997:CTZ852026 DDV851997:DDV852026 DNR851997:DNR852026 DXN851997:DXN852026 EHJ851997:EHJ852026 ERF851997:ERF852026 FBB851997:FBB852026 FKX851997:FKX852026 FUT851997:FUT852026 GEP851997:GEP852026 GOL851997:GOL852026 GYH851997:GYH852026 HID851997:HID852026 HRZ851997:HRZ852026 IBV851997:IBV852026 ILR851997:ILR852026 IVN851997:IVN852026 JFJ851997:JFJ852026 JPF851997:JPF852026 JZB851997:JZB852026 KIX851997:KIX852026 KST851997:KST852026 LCP851997:LCP852026 LML851997:LML852026 LWH851997:LWH852026 MGD851997:MGD852026 MPZ851997:MPZ852026 MZV851997:MZV852026 NJR851997:NJR852026 NTN851997:NTN852026 ODJ851997:ODJ852026 ONF851997:ONF852026 OXB851997:OXB852026 PGX851997:PGX852026 PQT851997:PQT852026 QAP851997:QAP852026 QKL851997:QKL852026 QUH851997:QUH852026 RED851997:RED852026 RNZ851997:RNZ852026 RXV851997:RXV852026 SHR851997:SHR852026 SRN851997:SRN852026 TBJ851997:TBJ852026 TLF851997:TLF852026 TVB851997:TVB852026 UEX851997:UEX852026 UOT851997:UOT852026 UYP851997:UYP852026 VIL851997:VIL852026 VSH851997:VSH852026 WCD851997:WCD852026 WLZ851997:WLZ852026 WVV851997:WVV852026 E917536:E917565 JJ917533:JJ917562 TF917533:TF917562 ADB917533:ADB917562 AMX917533:AMX917562 AWT917533:AWT917562 BGP917533:BGP917562 BQL917533:BQL917562 CAH917533:CAH917562 CKD917533:CKD917562 CTZ917533:CTZ917562 DDV917533:DDV917562 DNR917533:DNR917562 DXN917533:DXN917562 EHJ917533:EHJ917562 ERF917533:ERF917562 FBB917533:FBB917562 FKX917533:FKX917562 FUT917533:FUT917562 GEP917533:GEP917562 GOL917533:GOL917562 GYH917533:GYH917562 HID917533:HID917562 HRZ917533:HRZ917562 IBV917533:IBV917562 ILR917533:ILR917562 IVN917533:IVN917562 JFJ917533:JFJ917562 JPF917533:JPF917562 JZB917533:JZB917562 KIX917533:KIX917562 KST917533:KST917562 LCP917533:LCP917562 LML917533:LML917562 LWH917533:LWH917562 MGD917533:MGD917562 MPZ917533:MPZ917562 MZV917533:MZV917562 NJR917533:NJR917562 NTN917533:NTN917562 ODJ917533:ODJ917562 ONF917533:ONF917562 OXB917533:OXB917562 PGX917533:PGX917562 PQT917533:PQT917562 QAP917533:QAP917562 QKL917533:QKL917562 QUH917533:QUH917562 RED917533:RED917562 RNZ917533:RNZ917562 RXV917533:RXV917562 SHR917533:SHR917562 SRN917533:SRN917562 TBJ917533:TBJ917562 TLF917533:TLF917562 TVB917533:TVB917562 UEX917533:UEX917562 UOT917533:UOT917562 UYP917533:UYP917562 VIL917533:VIL917562 VSH917533:VSH917562 WCD917533:WCD917562 WLZ917533:WLZ917562 WVV917533:WVV917562 E983072:E983101 JJ983069:JJ983098 TF983069:TF983098 ADB983069:ADB983098 AMX983069:AMX983098 AWT983069:AWT983098 BGP983069:BGP983098 BQL983069:BQL983098 CAH983069:CAH983098 CKD983069:CKD983098 CTZ983069:CTZ983098 DDV983069:DDV983098 DNR983069:DNR983098 DXN983069:DXN983098 EHJ983069:EHJ983098 ERF983069:ERF983098 FBB983069:FBB983098 FKX983069:FKX983098 FUT983069:FUT983098 GEP983069:GEP983098 GOL983069:GOL983098 GYH983069:GYH983098 HID983069:HID983098 HRZ983069:HRZ983098 IBV983069:IBV983098 ILR983069:ILR983098 IVN983069:IVN983098 JFJ983069:JFJ983098 JPF983069:JPF983098 JZB983069:JZB983098 KIX983069:KIX983098 KST983069:KST983098 LCP983069:LCP983098 LML983069:LML983098 LWH983069:LWH983098 MGD983069:MGD983098 MPZ983069:MPZ983098 MZV983069:MZV983098 NJR983069:NJR983098 NTN983069:NTN983098 ODJ983069:ODJ983098 ONF983069:ONF983098 OXB983069:OXB983098 PGX983069:PGX983098 PQT983069:PQT983098 QAP983069:QAP983098 QKL983069:QKL983098 QUH983069:QUH983098 RED983069:RED983098 RNZ983069:RNZ983098 RXV983069:RXV983098 SHR983069:SHR983098 SRN983069:SRN983098 TBJ983069:TBJ983098 TLF983069:TLF983098 TVB983069:TVB983098 UEX983069:UEX983098 UOT983069:UOT983098 UYP983069:UYP983098 VIL983069:VIL983098 VSH983069:VSH983098 WCD983069:WCD983098 WVW13:WVW24 WVV25:WVV32 WMA13:WMA24 WLZ25:WLZ32 WCE13:WCE24 WCD25:WCD32 VSI13:VSI24 VSH25:VSH32 VIM13:VIM24 VIL25:VIL32 UYQ13:UYQ24 UYP25:UYP32 UOU13:UOU24 UOT25:UOT32 UEY13:UEY24 UEX25:UEX32 TVC13:TVC24 TVB25:TVB32 TLG13:TLG24 TLF25:TLF32 TBK13:TBK24 TBJ25:TBJ32 SRO13:SRO24 SRN25:SRN32 SHS13:SHS24 SHR25:SHR32 RXW13:RXW24 RXV25:RXV32 ROA13:ROA24 RNZ25:RNZ32 REE13:REE24 RED25:RED32 QUI13:QUI24 QUH25:QUH32 QKM13:QKM24 QKL25:QKL32 QAQ13:QAQ24 QAP25:QAP32 PQU13:PQU24 PQT25:PQT32 PGY13:PGY24 PGX25:PGX32 OXC13:OXC24 OXB25:OXB32 ONG13:ONG24 ONF25:ONF32 ODK13:ODK24 ODJ25:ODJ32 NTO13:NTO24 NTN25:NTN32 NJS13:NJS24 NJR25:NJR32 MZW13:MZW24 MZV25:MZV32 MQA13:MQA24 MPZ25:MPZ32 MGE13:MGE24 MGD25:MGD32 LWI13:LWI24 LWH25:LWH32 LMM13:LMM24 LML25:LML32 LCQ13:LCQ24 LCP25:LCP32 KSU13:KSU24 KST25:KST32 KIY13:KIY24 KIX25:KIX32 JZC13:JZC24 JZB25:JZB32 JPG13:JPG24 JPF25:JPF32 JFK13:JFK24 JFJ25:JFJ32 IVO13:IVO24 IVN25:IVN32 ILS13:ILS24 ILR25:ILR32 IBW13:IBW24 IBV25:IBV32 HSA13:HSA24 HRZ25:HRZ32 HIE13:HIE24 HID25:HID32 GYI13:GYI24 GYH25:GYH32 GOM13:GOM24 GOL25:GOL32 GEQ13:GEQ24 GEP25:GEP32 FUU13:FUU24 FUT25:FUT32 FKY13:FKY24 FKX25:FKX32 FBC13:FBC24 FBB25:FBB32 ERG13:ERG24 ERF25:ERF32 EHK13:EHK24 EHJ25:EHJ32 DXO13:DXO24 DXN25:DXN32 DNS13:DNS24 DNR25:DNR32 DDW13:DDW24 DDV25:DDV32 CUA13:CUA24 CTZ25:CTZ32 CKE13:CKE24 CKD25:CKD32 CAI13:CAI24 CAH25:CAH32 BQM13:BQM24 BQL25:BQL32 BGQ13:BGQ24 BGP25:BGP32 AWU13:AWU24 AWT25:AWT32 AMY13:AMY24 AMX25:AMX32 ADC13:ADC24 ADB25:ADB32 TG13:TG24 TF25:TF32 JK13:JK24 JJ25:JJ32 JJ3:JJ12 TF3:TF12 ADB3:ADB12 AMX3:AMX12 AWT3:AWT12 BGP3:BGP12 BQL3:BQL12 CAH3:CAH12 CKD3:CKD12 CTZ3:CTZ12 DDV3:DDV12 DNR3:DNR12 DXN3:DXN12 EHJ3:EHJ12 ERF3:ERF12 FBB3:FBB12 FKX3:FKX12 FUT3:FUT12 GEP3:GEP12 GOL3:GOL12 GYH3:GYH12 HID3:HID12 HRZ3:HRZ12 IBV3:IBV12 ILR3:ILR12 IVN3:IVN12 JFJ3:JFJ12 JPF3:JPF12 JZB3:JZB12 KIX3:KIX12 KST3:KST12 LCP3:LCP12 LML3:LML12 LWH3:LWH12 MGD3:MGD12 MPZ3:MPZ12 MZV3:MZV12 NJR3:NJR12 NTN3:NTN12 ODJ3:ODJ12 ONF3:ONF12 OXB3:OXB12 PGX3:PGX12 PQT3:PQT12 QAP3:QAP12 QKL3:QKL12 QUH3:QUH12 RED3:RED12 RNZ3:RNZ12 RXV3:RXV12 SHR3:SHR12 SRN3:SRN12 TBJ3:TBJ12 TLF3:TLF12 TVB3:TVB12 UEX3:UEX12 UOT3:UOT12 UYP3:UYP12 VIL3:VIL12 VSH3:VSH12 WCD3:WCD12 WLZ3:WLZ12 WVV3:WVV12</xm:sqref>
        </x14:dataValidation>
        <x14:dataValidation type="list" allowBlank="1" showInputMessage="1" showErrorMessage="1" xr:uid="{CCE6325C-1CDB-4D2F-8BAE-78EE922EA4E9}">
          <x14:formula1>
            <xm:f>'細科目(旧）'!$F$2:$F$5</xm:f>
          </x14:formula1>
          <xm:sqref>G2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AQ1254"/>
  <sheetViews>
    <sheetView tabSelected="1" zoomScale="55" zoomScaleNormal="55" workbookViewId="0">
      <selection activeCell="H19" sqref="H19:I21"/>
    </sheetView>
  </sheetViews>
  <sheetFormatPr defaultRowHeight="15"/>
  <cols>
    <col min="1" max="1" width="1.5" style="183" customWidth="1"/>
    <col min="2" max="2" width="16.375" style="217" customWidth="1"/>
    <col min="3" max="3" width="1.875" style="217" customWidth="1"/>
    <col min="4" max="4" width="8.875" style="217" customWidth="1"/>
    <col min="5" max="5" width="21.125" style="183" customWidth="1"/>
    <col min="6" max="6" width="10.875" style="194" customWidth="1"/>
    <col min="7" max="9" width="10.875" style="183" customWidth="1"/>
    <col min="10" max="11" width="10.875" style="211" customWidth="1"/>
    <col min="12" max="12" width="9.75" style="183" customWidth="1"/>
    <col min="13" max="13" width="1" style="183" customWidth="1"/>
    <col min="14" max="14" width="9.75" style="183" customWidth="1"/>
    <col min="15" max="15" width="4.625" style="183" customWidth="1"/>
    <col min="16" max="16" width="6.75" style="183" customWidth="1"/>
    <col min="17" max="17" width="12" style="183" customWidth="1"/>
    <col min="18" max="18" width="4.75" style="183" customWidth="1"/>
    <col min="19" max="19" width="5.625" style="183" customWidth="1"/>
    <col min="20" max="20" width="9.375" style="183" customWidth="1"/>
    <col min="21" max="21" width="1.625" style="183" customWidth="1"/>
    <col min="22" max="22" width="11.75" style="183" customWidth="1"/>
    <col min="23" max="23" width="10.125" style="183" customWidth="1"/>
    <col min="24" max="24" width="9.625" style="183" customWidth="1"/>
    <col min="25" max="25" width="5.5" style="183" customWidth="1"/>
    <col min="26" max="26" width="0.5" style="183" customWidth="1"/>
    <col min="27" max="27" width="12.375" style="183" customWidth="1"/>
    <col min="28" max="28" width="7.875" style="183" customWidth="1"/>
    <col min="29" max="29" width="9" style="183"/>
    <col min="30" max="30" width="9" style="183" customWidth="1"/>
    <col min="31" max="31" width="0.875" style="183" customWidth="1"/>
    <col min="32" max="16384" width="9" style="183"/>
  </cols>
  <sheetData>
    <row r="1" spans="2:32" s="180" customFormat="1" ht="24.75" customHeight="1" thickBot="1">
      <c r="B1" s="178" t="s">
        <v>90</v>
      </c>
      <c r="C1" s="178"/>
      <c r="D1" s="178"/>
      <c r="E1" s="225">
        <v>7</v>
      </c>
      <c r="F1" s="179" t="s">
        <v>311</v>
      </c>
      <c r="G1" s="1033" t="s">
        <v>548</v>
      </c>
      <c r="H1" s="1033"/>
      <c r="I1" s="1033"/>
      <c r="J1" s="1033"/>
      <c r="K1" s="1046" t="s">
        <v>323</v>
      </c>
      <c r="L1" s="1047"/>
      <c r="N1" s="178" t="s">
        <v>90</v>
      </c>
      <c r="O1" s="1083">
        <f>E1</f>
        <v>7</v>
      </c>
      <c r="P1" s="1084"/>
      <c r="Q1" s="179" t="s">
        <v>311</v>
      </c>
      <c r="R1" s="1033" t="s">
        <v>317</v>
      </c>
      <c r="S1" s="1033"/>
      <c r="T1" s="1033"/>
      <c r="U1" s="1033"/>
      <c r="V1" s="1033"/>
      <c r="W1" s="1033"/>
      <c r="X1" s="1046" t="str">
        <f>K1</f>
        <v>決算書</v>
      </c>
      <c r="Y1" s="1047"/>
      <c r="Z1" s="181"/>
    </row>
    <row r="2" spans="2:32" ht="18.75" customHeight="1" thickBot="1">
      <c r="B2" s="187" t="s">
        <v>291</v>
      </c>
      <c r="C2" s="187"/>
      <c r="D2" s="187"/>
      <c r="E2" s="226"/>
      <c r="F2" s="226"/>
      <c r="G2" s="226"/>
      <c r="H2" s="226"/>
      <c r="I2" s="226"/>
      <c r="J2" s="189" t="s">
        <v>64</v>
      </c>
      <c r="K2" s="226"/>
      <c r="L2" s="182"/>
      <c r="N2" s="187" t="s">
        <v>291</v>
      </c>
      <c r="O2" s="226"/>
      <c r="P2" s="226"/>
      <c r="Q2" s="226"/>
      <c r="R2" s="226"/>
      <c r="S2" s="226"/>
      <c r="T2" s="241"/>
      <c r="U2" s="226"/>
      <c r="V2" s="182"/>
      <c r="W2" s="186"/>
      <c r="X2" s="186"/>
      <c r="Y2" s="184"/>
      <c r="Z2" s="184"/>
    </row>
    <row r="3" spans="2:32" ht="18.75" customHeight="1">
      <c r="B3" s="1057"/>
      <c r="C3" s="1061"/>
      <c r="D3" s="1061"/>
      <c r="E3" s="1058"/>
      <c r="F3" s="242"/>
      <c r="G3" s="242"/>
      <c r="H3" s="190"/>
      <c r="J3" s="1057"/>
      <c r="K3" s="1058"/>
      <c r="L3" s="1063" t="s">
        <v>46</v>
      </c>
      <c r="M3" s="191"/>
      <c r="N3" s="1057">
        <f>B3</f>
        <v>0</v>
      </c>
      <c r="O3" s="1061"/>
      <c r="P3" s="1061"/>
      <c r="Q3" s="1058"/>
      <c r="R3" s="190"/>
      <c r="T3" s="242"/>
      <c r="U3" s="242"/>
      <c r="V3" s="1063"/>
      <c r="W3" s="186"/>
      <c r="X3" s="186"/>
      <c r="Y3" s="184"/>
      <c r="Z3" s="221"/>
    </row>
    <row r="4" spans="2:32" ht="15.75" customHeight="1" thickBot="1">
      <c r="B4" s="1059"/>
      <c r="C4" s="1062"/>
      <c r="D4" s="1062"/>
      <c r="E4" s="1060"/>
      <c r="F4" s="242"/>
      <c r="G4" s="242"/>
      <c r="H4" s="190"/>
      <c r="J4" s="1059"/>
      <c r="K4" s="1060"/>
      <c r="L4" s="1063"/>
      <c r="M4" s="238"/>
      <c r="N4" s="1059"/>
      <c r="O4" s="1062"/>
      <c r="P4" s="1062"/>
      <c r="Q4" s="1060"/>
      <c r="R4" s="190"/>
      <c r="T4" s="242"/>
      <c r="U4" s="242"/>
      <c r="V4" s="1063"/>
      <c r="W4" s="186"/>
      <c r="X4" s="186"/>
      <c r="Y4" s="184"/>
      <c r="Z4" s="221"/>
    </row>
    <row r="5" spans="2:32" ht="10.5" customHeight="1" thickBot="1">
      <c r="B5" s="193"/>
      <c r="C5" s="193"/>
      <c r="D5" s="193"/>
      <c r="J5" s="195"/>
      <c r="K5" s="195"/>
      <c r="M5" s="238"/>
      <c r="N5" s="184"/>
      <c r="O5" s="185"/>
      <c r="P5" s="184"/>
      <c r="Q5" s="184"/>
      <c r="R5" s="184"/>
      <c r="S5" s="186"/>
      <c r="T5" s="186"/>
      <c r="U5" s="186"/>
      <c r="V5" s="184"/>
      <c r="W5" s="186"/>
      <c r="X5" s="186"/>
      <c r="Y5" s="184"/>
      <c r="Z5" s="221"/>
    </row>
    <row r="6" spans="2:32" ht="25.5" customHeight="1" thickTop="1">
      <c r="B6" s="1082" t="s">
        <v>292</v>
      </c>
      <c r="C6" s="1082"/>
      <c r="D6" s="1082"/>
      <c r="E6" s="1082"/>
      <c r="F6" s="1082"/>
      <c r="G6" s="1082"/>
      <c r="H6" s="1082"/>
      <c r="I6" s="1082"/>
      <c r="J6" s="1082"/>
      <c r="K6" s="1082"/>
      <c r="L6" s="231"/>
      <c r="M6" s="239"/>
      <c r="N6" s="1076" t="s">
        <v>549</v>
      </c>
      <c r="O6" s="1077"/>
      <c r="P6" s="1077"/>
      <c r="Q6" s="1077"/>
      <c r="R6" s="1077"/>
      <c r="S6" s="1077"/>
      <c r="T6" s="1078"/>
      <c r="U6" s="234"/>
      <c r="V6" s="1101" t="s">
        <v>609</v>
      </c>
      <c r="W6" s="1102"/>
      <c r="X6" s="1102"/>
      <c r="Y6" s="1102"/>
      <c r="Z6" s="1102"/>
      <c r="AA6" s="1102"/>
      <c r="AB6" s="1102"/>
      <c r="AC6" s="1102"/>
      <c r="AD6" s="1103"/>
      <c r="AE6" s="362"/>
    </row>
    <row r="7" spans="2:32" ht="7.5" customHeight="1" thickBot="1">
      <c r="B7" s="1082"/>
      <c r="C7" s="1082"/>
      <c r="D7" s="1082"/>
      <c r="E7" s="1082"/>
      <c r="F7" s="1082"/>
      <c r="G7" s="1082"/>
      <c r="H7" s="1082"/>
      <c r="I7" s="1082"/>
      <c r="J7" s="1082"/>
      <c r="K7" s="1082"/>
      <c r="L7" s="231"/>
      <c r="M7" s="239"/>
      <c r="N7" s="1079"/>
      <c r="O7" s="1080"/>
      <c r="P7" s="1080"/>
      <c r="Q7" s="1080"/>
      <c r="R7" s="1080"/>
      <c r="S7" s="1080"/>
      <c r="T7" s="1081"/>
      <c r="U7" s="192"/>
      <c r="V7" s="1104"/>
      <c r="W7" s="1105"/>
      <c r="X7" s="1105"/>
      <c r="Y7" s="1105"/>
      <c r="Z7" s="1105"/>
      <c r="AA7" s="1105"/>
      <c r="AB7" s="1105"/>
      <c r="AC7" s="1105"/>
      <c r="AD7" s="1106"/>
      <c r="AE7" s="1100"/>
      <c r="AF7" s="1100"/>
    </row>
    <row r="8" spans="2:32" ht="10.5" customHeight="1" thickTop="1">
      <c r="B8" s="1022" t="s">
        <v>145</v>
      </c>
      <c r="C8" s="1022"/>
      <c r="D8" s="1022"/>
      <c r="E8" s="1022"/>
      <c r="F8" s="986" t="s">
        <v>740</v>
      </c>
      <c r="G8" s="986"/>
      <c r="H8" s="913" t="s">
        <v>741</v>
      </c>
      <c r="I8" s="913"/>
      <c r="J8" s="913" t="s">
        <v>742</v>
      </c>
      <c r="K8" s="913"/>
      <c r="L8" s="232"/>
      <c r="M8" s="239"/>
      <c r="N8" s="1070" t="s">
        <v>275</v>
      </c>
      <c r="O8" s="1064" t="s">
        <v>276</v>
      </c>
      <c r="P8" s="1065"/>
      <c r="Q8" s="1070" t="s">
        <v>277</v>
      </c>
      <c r="R8" s="1064" t="s">
        <v>278</v>
      </c>
      <c r="S8" s="1065"/>
      <c r="T8" s="1073" t="s">
        <v>286</v>
      </c>
      <c r="U8" s="243"/>
      <c r="V8" s="1107" t="s">
        <v>610</v>
      </c>
      <c r="W8" s="1108"/>
      <c r="X8" s="1108"/>
      <c r="Y8" s="1109"/>
      <c r="Z8" s="221"/>
      <c r="AA8" s="1110" t="s">
        <v>611</v>
      </c>
      <c r="AB8" s="1111"/>
      <c r="AC8" s="1111"/>
      <c r="AD8" s="1112"/>
      <c r="AE8" s="1100"/>
      <c r="AF8" s="1100"/>
    </row>
    <row r="9" spans="2:32" ht="10.5" customHeight="1">
      <c r="B9" s="1022"/>
      <c r="C9" s="1022"/>
      <c r="D9" s="1022"/>
      <c r="E9" s="1022"/>
      <c r="F9" s="986"/>
      <c r="G9" s="986"/>
      <c r="H9" s="913"/>
      <c r="I9" s="913"/>
      <c r="J9" s="913"/>
      <c r="K9" s="913"/>
      <c r="L9" s="232"/>
      <c r="M9" s="239"/>
      <c r="N9" s="1071"/>
      <c r="O9" s="1066"/>
      <c r="P9" s="1067"/>
      <c r="Q9" s="1071"/>
      <c r="R9" s="1066"/>
      <c r="S9" s="1067"/>
      <c r="T9" s="1074"/>
      <c r="U9" s="243"/>
      <c r="V9" s="1051"/>
      <c r="W9" s="1052"/>
      <c r="X9" s="1052"/>
      <c r="Y9" s="1053"/>
      <c r="Z9" s="221"/>
      <c r="AA9" s="1113"/>
      <c r="AB9" s="1114"/>
      <c r="AC9" s="1114"/>
      <c r="AD9" s="1115"/>
      <c r="AE9" s="811"/>
      <c r="AF9" s="811"/>
    </row>
    <row r="10" spans="2:32" ht="10.5" customHeight="1" thickBot="1">
      <c r="B10" s="935" t="s">
        <v>294</v>
      </c>
      <c r="C10" s="247"/>
      <c r="D10" s="247"/>
      <c r="E10" s="953" t="s">
        <v>666</v>
      </c>
      <c r="F10" s="931"/>
      <c r="G10" s="932"/>
      <c r="H10" s="911">
        <f>'計算用 '!B4</f>
        <v>0</v>
      </c>
      <c r="I10" s="911"/>
      <c r="J10" s="912">
        <f>H10-F10</f>
        <v>0</v>
      </c>
      <c r="K10" s="912"/>
      <c r="L10" s="233"/>
      <c r="M10" s="239"/>
      <c r="N10" s="1072"/>
      <c r="O10" s="1068"/>
      <c r="P10" s="1069"/>
      <c r="Q10" s="1072"/>
      <c r="R10" s="1068"/>
      <c r="S10" s="1069"/>
      <c r="T10" s="1075"/>
      <c r="U10" s="244"/>
      <c r="V10" s="1054"/>
      <c r="W10" s="1055"/>
      <c r="X10" s="1055"/>
      <c r="Y10" s="1056"/>
      <c r="Z10" s="221"/>
      <c r="AA10" s="1113"/>
      <c r="AB10" s="1114"/>
      <c r="AC10" s="1114"/>
      <c r="AD10" s="1115"/>
      <c r="AE10" s="811"/>
      <c r="AF10" s="811"/>
    </row>
    <row r="11" spans="2:32" ht="10.5" customHeight="1">
      <c r="B11" s="936"/>
      <c r="C11" s="248"/>
      <c r="D11" s="248"/>
      <c r="E11" s="954"/>
      <c r="F11" s="931"/>
      <c r="G11" s="932"/>
      <c r="H11" s="911"/>
      <c r="I11" s="911"/>
      <c r="J11" s="912"/>
      <c r="K11" s="912"/>
      <c r="L11" s="233"/>
      <c r="M11" s="239"/>
      <c r="N11" s="1034" t="s">
        <v>699</v>
      </c>
      <c r="O11" s="1037" t="s">
        <v>329</v>
      </c>
      <c r="P11" s="1038"/>
      <c r="Q11" s="1034" t="s">
        <v>329</v>
      </c>
      <c r="R11" s="1037" t="s">
        <v>329</v>
      </c>
      <c r="S11" s="1038"/>
      <c r="T11" s="1034" t="s">
        <v>329</v>
      </c>
      <c r="U11" s="332"/>
      <c r="V11" s="1048" t="s">
        <v>129</v>
      </c>
      <c r="W11" s="1049"/>
      <c r="X11" s="1049"/>
      <c r="Y11" s="1050"/>
      <c r="Z11" s="222"/>
      <c r="AA11" s="1139" t="s">
        <v>145</v>
      </c>
      <c r="AB11" s="1140"/>
      <c r="AC11" s="1143" t="s">
        <v>146</v>
      </c>
      <c r="AD11" s="1144"/>
      <c r="AE11" s="811"/>
      <c r="AF11" s="811"/>
    </row>
    <row r="12" spans="2:32" ht="10.5" customHeight="1">
      <c r="B12" s="937"/>
      <c r="C12" s="249"/>
      <c r="D12" s="249"/>
      <c r="E12" s="955"/>
      <c r="F12" s="933"/>
      <c r="G12" s="934"/>
      <c r="H12" s="911"/>
      <c r="I12" s="911"/>
      <c r="J12" s="912"/>
      <c r="K12" s="912"/>
      <c r="L12" s="233"/>
      <c r="M12" s="239"/>
      <c r="N12" s="1035"/>
      <c r="O12" s="1039"/>
      <c r="P12" s="1040"/>
      <c r="Q12" s="1035"/>
      <c r="R12" s="1039"/>
      <c r="S12" s="1040"/>
      <c r="T12" s="1035"/>
      <c r="U12" s="332"/>
      <c r="V12" s="1051"/>
      <c r="W12" s="1052"/>
      <c r="X12" s="1052"/>
      <c r="Y12" s="1053"/>
      <c r="Z12" s="222"/>
      <c r="AA12" s="1141"/>
      <c r="AB12" s="1142"/>
      <c r="AC12" s="1145"/>
      <c r="AD12" s="1146"/>
    </row>
    <row r="13" spans="2:32" ht="13.5" customHeight="1" thickBot="1">
      <c r="B13" s="935" t="s">
        <v>295</v>
      </c>
      <c r="C13" s="247"/>
      <c r="D13" s="247"/>
      <c r="E13" s="953" t="s">
        <v>339</v>
      </c>
      <c r="F13" s="929"/>
      <c r="G13" s="930"/>
      <c r="H13" s="911">
        <f>'計算用 '!D4</f>
        <v>0</v>
      </c>
      <c r="I13" s="911"/>
      <c r="J13" s="912">
        <f t="shared" ref="J13" si="0">H13-F13</f>
        <v>0</v>
      </c>
      <c r="K13" s="912"/>
      <c r="L13" s="233"/>
      <c r="M13" s="239"/>
      <c r="N13" s="1035"/>
      <c r="O13" s="1039"/>
      <c r="P13" s="1040"/>
      <c r="Q13" s="1035"/>
      <c r="R13" s="1039"/>
      <c r="S13" s="1040"/>
      <c r="T13" s="1035"/>
      <c r="U13" s="332"/>
      <c r="V13" s="1054"/>
      <c r="W13" s="1055"/>
      <c r="X13" s="1055"/>
      <c r="Y13" s="1056"/>
      <c r="Z13" s="220"/>
      <c r="AA13" s="1141"/>
      <c r="AB13" s="1142"/>
      <c r="AC13" s="1145"/>
      <c r="AD13" s="1146"/>
    </row>
    <row r="14" spans="2:32" ht="10.5" customHeight="1">
      <c r="B14" s="936"/>
      <c r="C14" s="248"/>
      <c r="D14" s="248"/>
      <c r="E14" s="954"/>
      <c r="F14" s="931"/>
      <c r="G14" s="932"/>
      <c r="H14" s="911"/>
      <c r="I14" s="911"/>
      <c r="J14" s="912"/>
      <c r="K14" s="912"/>
      <c r="L14" s="233"/>
      <c r="M14" s="239"/>
      <c r="N14" s="1035"/>
      <c r="O14" s="1039"/>
      <c r="P14" s="1040"/>
      <c r="Q14" s="1035"/>
      <c r="R14" s="1039"/>
      <c r="S14" s="1040"/>
      <c r="T14" s="1035"/>
      <c r="U14" s="255"/>
      <c r="V14" s="1128" t="s">
        <v>147</v>
      </c>
      <c r="W14" s="1129"/>
      <c r="X14" s="1116" t="s">
        <v>146</v>
      </c>
      <c r="Y14" s="1117"/>
      <c r="Z14" s="218"/>
      <c r="AA14" s="1141"/>
      <c r="AB14" s="1142"/>
      <c r="AC14" s="1145"/>
      <c r="AD14" s="1146"/>
    </row>
    <row r="15" spans="2:32" ht="10.5" customHeight="1" thickBot="1">
      <c r="B15" s="937"/>
      <c r="C15" s="249"/>
      <c r="D15" s="249"/>
      <c r="E15" s="955"/>
      <c r="F15" s="933"/>
      <c r="G15" s="934"/>
      <c r="H15" s="911"/>
      <c r="I15" s="911"/>
      <c r="J15" s="912"/>
      <c r="K15" s="912"/>
      <c r="L15" s="233"/>
      <c r="M15" s="239"/>
      <c r="N15" s="1036"/>
      <c r="O15" s="1041"/>
      <c r="P15" s="1042"/>
      <c r="Q15" s="1036"/>
      <c r="R15" s="1041"/>
      <c r="S15" s="1042"/>
      <c r="T15" s="1036"/>
      <c r="U15" s="255"/>
      <c r="V15" s="1130"/>
      <c r="W15" s="1131"/>
      <c r="X15" s="1118"/>
      <c r="Y15" s="1119"/>
      <c r="Z15" s="218"/>
      <c r="AA15" s="1141"/>
      <c r="AB15" s="1142"/>
      <c r="AC15" s="1145"/>
      <c r="AD15" s="1146"/>
    </row>
    <row r="16" spans="2:32" ht="13.5" customHeight="1">
      <c r="B16" s="935" t="s">
        <v>296</v>
      </c>
      <c r="C16" s="247"/>
      <c r="D16" s="247"/>
      <c r="E16" s="953" t="s">
        <v>667</v>
      </c>
      <c r="F16" s="929"/>
      <c r="G16" s="930"/>
      <c r="H16" s="911">
        <f>'計算用 '!C4</f>
        <v>0</v>
      </c>
      <c r="I16" s="911"/>
      <c r="J16" s="912">
        <f t="shared" ref="J16" si="1">H16-F16</f>
        <v>0</v>
      </c>
      <c r="K16" s="912"/>
      <c r="L16" s="233"/>
      <c r="N16" s="1023" t="s">
        <v>314</v>
      </c>
      <c r="O16" s="1025" t="s">
        <v>274</v>
      </c>
      <c r="P16" s="1027" t="s">
        <v>145</v>
      </c>
      <c r="Q16" s="1028"/>
      <c r="R16" s="1029"/>
      <c r="S16" s="1014" t="s">
        <v>146</v>
      </c>
      <c r="T16" s="1015"/>
      <c r="U16" s="255"/>
      <c r="V16" s="1130"/>
      <c r="W16" s="1131"/>
      <c r="X16" s="1118"/>
      <c r="Y16" s="1119"/>
      <c r="Z16" s="218"/>
      <c r="AA16" s="1141"/>
      <c r="AB16" s="1142"/>
      <c r="AC16" s="1145"/>
      <c r="AD16" s="1146"/>
    </row>
    <row r="17" spans="2:43" ht="10.5" customHeight="1">
      <c r="B17" s="936"/>
      <c r="C17" s="248"/>
      <c r="D17" s="248"/>
      <c r="E17" s="954"/>
      <c r="F17" s="931"/>
      <c r="G17" s="932"/>
      <c r="H17" s="911"/>
      <c r="I17" s="911"/>
      <c r="J17" s="912"/>
      <c r="K17" s="912"/>
      <c r="L17" s="233"/>
      <c r="N17" s="1024"/>
      <c r="O17" s="1026"/>
      <c r="P17" s="1030"/>
      <c r="Q17" s="1031"/>
      <c r="R17" s="1032"/>
      <c r="S17" s="1016"/>
      <c r="T17" s="1017"/>
      <c r="U17" s="255"/>
      <c r="V17" s="1043" t="s">
        <v>148</v>
      </c>
      <c r="W17" s="1044"/>
      <c r="X17" s="1044"/>
      <c r="Y17" s="1045"/>
      <c r="Z17" s="218"/>
      <c r="AA17" s="820" t="s">
        <v>553</v>
      </c>
      <c r="AB17" s="821"/>
      <c r="AC17" s="1135">
        <f>'計算用 '!B10</f>
        <v>0</v>
      </c>
      <c r="AD17" s="1136"/>
    </row>
    <row r="18" spans="2:43" ht="10.5" customHeight="1">
      <c r="B18" s="937"/>
      <c r="C18" s="249"/>
      <c r="D18" s="249"/>
      <c r="E18" s="955"/>
      <c r="F18" s="933"/>
      <c r="G18" s="934"/>
      <c r="H18" s="911"/>
      <c r="I18" s="911"/>
      <c r="J18" s="912"/>
      <c r="K18" s="912"/>
      <c r="L18" s="233"/>
      <c r="N18" s="845" t="s">
        <v>142</v>
      </c>
      <c r="O18" s="999"/>
      <c r="P18" s="1001"/>
      <c r="Q18" s="1002"/>
      <c r="R18" s="1003"/>
      <c r="S18" s="1001"/>
      <c r="T18" s="1012"/>
      <c r="U18" s="255"/>
      <c r="V18" s="1043"/>
      <c r="W18" s="1044"/>
      <c r="X18" s="1044"/>
      <c r="Y18" s="1045"/>
      <c r="Z18" s="218"/>
      <c r="AA18" s="822"/>
      <c r="AB18" s="823"/>
      <c r="AC18" s="1137"/>
      <c r="AD18" s="1138"/>
    </row>
    <row r="19" spans="2:43" ht="13.5" customHeight="1">
      <c r="B19" s="935" t="s">
        <v>8</v>
      </c>
      <c r="C19" s="247"/>
      <c r="D19" s="247"/>
      <c r="E19" s="953" t="s">
        <v>340</v>
      </c>
      <c r="F19" s="929"/>
      <c r="G19" s="930"/>
      <c r="H19" s="911">
        <f>'計算用 '!E4</f>
        <v>0</v>
      </c>
      <c r="I19" s="911"/>
      <c r="J19" s="912">
        <f t="shared" ref="J19" si="2">H19-F19</f>
        <v>0</v>
      </c>
      <c r="K19" s="912"/>
      <c r="L19" s="233"/>
      <c r="N19" s="956"/>
      <c r="O19" s="1000"/>
      <c r="P19" s="1004"/>
      <c r="Q19" s="1005"/>
      <c r="R19" s="1006"/>
      <c r="S19" s="1004"/>
      <c r="T19" s="1013"/>
      <c r="U19" s="255"/>
      <c r="V19" s="1043"/>
      <c r="W19" s="1044"/>
      <c r="X19" s="1044"/>
      <c r="Y19" s="1045"/>
      <c r="Z19" s="218"/>
      <c r="AA19" s="822"/>
      <c r="AB19" s="823"/>
      <c r="AC19" s="1137"/>
      <c r="AD19" s="1138"/>
    </row>
    <row r="20" spans="2:43" ht="10.5" customHeight="1">
      <c r="B20" s="936"/>
      <c r="C20" s="248"/>
      <c r="D20" s="248"/>
      <c r="E20" s="954"/>
      <c r="F20" s="931"/>
      <c r="G20" s="932"/>
      <c r="H20" s="911"/>
      <c r="I20" s="911"/>
      <c r="J20" s="912"/>
      <c r="K20" s="912"/>
      <c r="L20" s="233"/>
      <c r="N20" s="956"/>
      <c r="O20" s="1007" t="s">
        <v>307</v>
      </c>
      <c r="P20" s="722" t="s">
        <v>533</v>
      </c>
      <c r="Q20" s="723"/>
      <c r="R20" s="724"/>
      <c r="S20" s="1018">
        <f>'計算用 '!B20</f>
        <v>0</v>
      </c>
      <c r="T20" s="1019"/>
      <c r="U20" s="333"/>
      <c r="V20" s="1124" t="s">
        <v>331</v>
      </c>
      <c r="W20" s="1125"/>
      <c r="X20" s="1120">
        <f>'計算用 '!C17</f>
        <v>0</v>
      </c>
      <c r="Y20" s="1121"/>
      <c r="Z20" s="218"/>
      <c r="AA20" s="822"/>
      <c r="AB20" s="823"/>
      <c r="AC20" s="1137"/>
      <c r="AD20" s="1138"/>
    </row>
    <row r="21" spans="2:43" ht="10.5" customHeight="1">
      <c r="B21" s="937"/>
      <c r="C21" s="249"/>
      <c r="D21" s="249"/>
      <c r="E21" s="955"/>
      <c r="F21" s="933"/>
      <c r="G21" s="934"/>
      <c r="H21" s="911"/>
      <c r="I21" s="911"/>
      <c r="J21" s="912"/>
      <c r="K21" s="912"/>
      <c r="L21" s="233"/>
      <c r="N21" s="956"/>
      <c r="O21" s="1008"/>
      <c r="P21" s="725"/>
      <c r="Q21" s="726"/>
      <c r="R21" s="727"/>
      <c r="S21" s="838"/>
      <c r="T21" s="839"/>
      <c r="U21" s="333"/>
      <c r="V21" s="1126"/>
      <c r="W21" s="1127"/>
      <c r="X21" s="1122"/>
      <c r="Y21" s="1123"/>
      <c r="Z21" s="218"/>
      <c r="AA21" s="822"/>
      <c r="AB21" s="823"/>
      <c r="AC21" s="1137"/>
      <c r="AD21" s="1138"/>
    </row>
    <row r="22" spans="2:43" ht="13.5" customHeight="1">
      <c r="B22" s="920" t="s">
        <v>297</v>
      </c>
      <c r="C22" s="921"/>
      <c r="D22" s="921"/>
      <c r="E22" s="922"/>
      <c r="F22" s="929"/>
      <c r="G22" s="930"/>
      <c r="H22" s="911">
        <f>'計算用 '!F4</f>
        <v>0</v>
      </c>
      <c r="I22" s="911"/>
      <c r="J22" s="912">
        <f t="shared" ref="J22" si="3">H22-F22</f>
        <v>0</v>
      </c>
      <c r="K22" s="912"/>
      <c r="L22" s="233"/>
      <c r="N22" s="956"/>
      <c r="O22" s="1009" t="s">
        <v>309</v>
      </c>
      <c r="P22" s="728" t="s">
        <v>283</v>
      </c>
      <c r="Q22" s="729"/>
      <c r="R22" s="730"/>
      <c r="S22" s="836">
        <f>'計算用 '!B23</f>
        <v>0</v>
      </c>
      <c r="T22" s="837"/>
      <c r="U22" s="333"/>
      <c r="V22" s="1126"/>
      <c r="W22" s="1127"/>
      <c r="X22" s="1122"/>
      <c r="Y22" s="1123"/>
      <c r="Z22" s="220"/>
      <c r="AA22" s="822"/>
      <c r="AB22" s="823"/>
      <c r="AC22" s="1137"/>
      <c r="AD22" s="1138"/>
    </row>
    <row r="23" spans="2:43" ht="10.5" customHeight="1">
      <c r="B23" s="923"/>
      <c r="C23" s="924"/>
      <c r="D23" s="924"/>
      <c r="E23" s="925"/>
      <c r="F23" s="931"/>
      <c r="G23" s="932"/>
      <c r="H23" s="911"/>
      <c r="I23" s="911"/>
      <c r="J23" s="912"/>
      <c r="K23" s="912"/>
      <c r="L23" s="233"/>
      <c r="N23" s="956"/>
      <c r="O23" s="1008"/>
      <c r="P23" s="725"/>
      <c r="Q23" s="726"/>
      <c r="R23" s="727"/>
      <c r="S23" s="838"/>
      <c r="T23" s="839"/>
      <c r="U23" s="333"/>
      <c r="V23" s="1126"/>
      <c r="W23" s="1127"/>
      <c r="X23" s="1122"/>
      <c r="Y23" s="1123"/>
      <c r="Z23" s="218"/>
      <c r="AA23" s="822"/>
      <c r="AB23" s="823"/>
      <c r="AC23" s="1137"/>
      <c r="AD23" s="1138"/>
    </row>
    <row r="24" spans="2:43" ht="10.5" customHeight="1">
      <c r="B24" s="926"/>
      <c r="C24" s="927"/>
      <c r="D24" s="927"/>
      <c r="E24" s="928"/>
      <c r="F24" s="933"/>
      <c r="G24" s="934"/>
      <c r="H24" s="911"/>
      <c r="I24" s="911"/>
      <c r="J24" s="912"/>
      <c r="K24" s="912"/>
      <c r="L24" s="233"/>
      <c r="N24" s="956"/>
      <c r="O24" s="806" t="s">
        <v>307</v>
      </c>
      <c r="P24" s="728" t="s">
        <v>288</v>
      </c>
      <c r="Q24" s="729"/>
      <c r="R24" s="730"/>
      <c r="S24" s="836">
        <f>'計算用 '!B26</f>
        <v>0</v>
      </c>
      <c r="T24" s="837"/>
      <c r="U24" s="255"/>
      <c r="V24" s="1126"/>
      <c r="W24" s="1127"/>
      <c r="X24" s="1122"/>
      <c r="Y24" s="1123"/>
      <c r="Z24" s="218"/>
      <c r="AA24" s="1147" t="s">
        <v>554</v>
      </c>
      <c r="AB24" s="1148"/>
      <c r="AC24" s="1137"/>
      <c r="AD24" s="1138"/>
    </row>
    <row r="25" spans="2:43" ht="10.5" customHeight="1">
      <c r="B25" s="990" t="s">
        <v>9</v>
      </c>
      <c r="C25" s="991"/>
      <c r="D25" s="991"/>
      <c r="E25" s="992"/>
      <c r="F25" s="929"/>
      <c r="G25" s="930"/>
      <c r="H25" s="911">
        <f>'計算用 '!G4</f>
        <v>0</v>
      </c>
      <c r="I25" s="911"/>
      <c r="J25" s="912">
        <f t="shared" ref="J25" si="4">H25-F25</f>
        <v>0</v>
      </c>
      <c r="K25" s="912"/>
      <c r="L25" s="233"/>
      <c r="N25" s="956"/>
      <c r="O25" s="784"/>
      <c r="P25" s="725"/>
      <c r="Q25" s="726"/>
      <c r="R25" s="727"/>
      <c r="S25" s="838"/>
      <c r="T25" s="839"/>
      <c r="U25" s="255"/>
      <c r="V25" s="1126"/>
      <c r="W25" s="1127"/>
      <c r="X25" s="1122"/>
      <c r="Y25" s="1123"/>
      <c r="Z25" s="218"/>
      <c r="AA25" s="1147"/>
      <c r="AB25" s="1148"/>
      <c r="AC25" s="1137"/>
      <c r="AD25" s="1138"/>
    </row>
    <row r="26" spans="2:43" ht="10.5" customHeight="1">
      <c r="B26" s="993"/>
      <c r="C26" s="994"/>
      <c r="D26" s="994"/>
      <c r="E26" s="995"/>
      <c r="F26" s="931"/>
      <c r="G26" s="932"/>
      <c r="H26" s="911"/>
      <c r="I26" s="911"/>
      <c r="J26" s="912"/>
      <c r="K26" s="912"/>
      <c r="L26" s="233"/>
      <c r="N26" s="956"/>
      <c r="O26" s="957"/>
      <c r="P26" s="959"/>
      <c r="Q26" s="959"/>
      <c r="R26" s="959"/>
      <c r="S26" s="957"/>
      <c r="T26" s="1010"/>
      <c r="U26" s="245"/>
      <c r="V26" s="1126"/>
      <c r="W26" s="1127"/>
      <c r="X26" s="1122"/>
      <c r="Y26" s="1123"/>
      <c r="Z26" s="218"/>
      <c r="AA26" s="1147"/>
      <c r="AB26" s="1148"/>
      <c r="AC26" s="1137"/>
      <c r="AD26" s="1138"/>
    </row>
    <row r="27" spans="2:43" ht="10.5" customHeight="1">
      <c r="B27" s="996"/>
      <c r="C27" s="997"/>
      <c r="D27" s="997"/>
      <c r="E27" s="998"/>
      <c r="F27" s="933"/>
      <c r="G27" s="934"/>
      <c r="H27" s="911"/>
      <c r="I27" s="911"/>
      <c r="J27" s="912"/>
      <c r="K27" s="912"/>
      <c r="L27" s="233"/>
      <c r="N27" s="956"/>
      <c r="O27" s="958"/>
      <c r="P27" s="960"/>
      <c r="Q27" s="960"/>
      <c r="R27" s="960"/>
      <c r="S27" s="958"/>
      <c r="T27" s="1011"/>
      <c r="U27" s="245"/>
      <c r="V27" s="1126"/>
      <c r="W27" s="1127"/>
      <c r="X27" s="1122"/>
      <c r="Y27" s="1123"/>
      <c r="Z27" s="218"/>
      <c r="AA27" s="1147"/>
      <c r="AB27" s="1148"/>
      <c r="AC27" s="1137"/>
      <c r="AD27" s="1138"/>
    </row>
    <row r="28" spans="2:43" ht="10.5" customHeight="1">
      <c r="B28" s="935" t="s">
        <v>298</v>
      </c>
      <c r="C28" s="247"/>
      <c r="D28" s="247"/>
      <c r="E28" s="944" t="s">
        <v>668</v>
      </c>
      <c r="F28" s="929"/>
      <c r="G28" s="930"/>
      <c r="H28" s="911">
        <f>'計算用 '!J4</f>
        <v>0</v>
      </c>
      <c r="I28" s="911"/>
      <c r="J28" s="912">
        <f t="shared" ref="J28" si="5">H28-F28</f>
        <v>0</v>
      </c>
      <c r="K28" s="912"/>
      <c r="L28" s="233"/>
      <c r="N28" s="843" t="s">
        <v>279</v>
      </c>
      <c r="O28" s="783" t="s">
        <v>307</v>
      </c>
      <c r="P28" s="722" t="s">
        <v>289</v>
      </c>
      <c r="Q28" s="723"/>
      <c r="R28" s="724"/>
      <c r="S28" s="1018">
        <f>'計算用 '!B29</f>
        <v>0</v>
      </c>
      <c r="T28" s="1019"/>
      <c r="U28" s="245"/>
      <c r="V28" s="1126"/>
      <c r="W28" s="1127"/>
      <c r="X28" s="1122"/>
      <c r="Y28" s="1123"/>
      <c r="Z28" s="218"/>
      <c r="AA28" s="820" t="s">
        <v>135</v>
      </c>
      <c r="AB28" s="821"/>
      <c r="AC28" s="1135">
        <f>'計算用 '!E10</f>
        <v>0</v>
      </c>
      <c r="AD28" s="1136"/>
    </row>
    <row r="29" spans="2:43" ht="10.5" customHeight="1">
      <c r="B29" s="936"/>
      <c r="C29" s="248"/>
      <c r="D29" s="248"/>
      <c r="E29" s="945"/>
      <c r="F29" s="931"/>
      <c r="G29" s="932"/>
      <c r="H29" s="911"/>
      <c r="I29" s="911"/>
      <c r="J29" s="912"/>
      <c r="K29" s="912"/>
      <c r="L29" s="233"/>
      <c r="N29" s="844"/>
      <c r="O29" s="807"/>
      <c r="P29" s="799"/>
      <c r="Q29" s="800"/>
      <c r="R29" s="801"/>
      <c r="S29" s="1020"/>
      <c r="T29" s="1021"/>
      <c r="U29" s="245"/>
      <c r="V29" s="1126"/>
      <c r="W29" s="1127"/>
      <c r="X29" s="1122"/>
      <c r="Y29" s="1123"/>
      <c r="Z29" s="218"/>
      <c r="AA29" s="822"/>
      <c r="AB29" s="823"/>
      <c r="AC29" s="1137"/>
      <c r="AD29" s="1138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</row>
    <row r="30" spans="2:43" ht="10.5" customHeight="1">
      <c r="B30" s="937"/>
      <c r="C30" s="249"/>
      <c r="D30" s="249"/>
      <c r="E30" s="946"/>
      <c r="F30" s="933"/>
      <c r="G30" s="934"/>
      <c r="H30" s="911"/>
      <c r="I30" s="911"/>
      <c r="J30" s="912"/>
      <c r="K30" s="912"/>
      <c r="L30" s="233"/>
      <c r="N30" s="844"/>
      <c r="O30" s="783"/>
      <c r="P30" s="722"/>
      <c r="Q30" s="723"/>
      <c r="R30" s="724"/>
      <c r="S30" s="1018"/>
      <c r="T30" s="1019"/>
      <c r="U30" s="245"/>
      <c r="V30" s="1126"/>
      <c r="W30" s="1127"/>
      <c r="X30" s="1122"/>
      <c r="Y30" s="1123"/>
      <c r="Z30" s="218"/>
      <c r="AA30" s="822"/>
      <c r="AB30" s="823"/>
      <c r="AC30" s="1137"/>
      <c r="AD30" s="1138"/>
    </row>
    <row r="31" spans="2:43" ht="13.5" customHeight="1">
      <c r="B31" s="935" t="s">
        <v>299</v>
      </c>
      <c r="C31" s="247"/>
      <c r="D31" s="247"/>
      <c r="E31" s="953" t="str">
        <f>'①現金出納帳(PC用)'!I2</f>
        <v>令和　　年度繰越金</v>
      </c>
      <c r="F31" s="929"/>
      <c r="G31" s="930"/>
      <c r="H31" s="911">
        <f>'計算用 '!K4</f>
        <v>0</v>
      </c>
      <c r="I31" s="911"/>
      <c r="J31" s="912">
        <f t="shared" ref="J31" si="6">H31-F31</f>
        <v>0</v>
      </c>
      <c r="K31" s="912"/>
      <c r="L31" s="233"/>
      <c r="N31" s="845"/>
      <c r="O31" s="807"/>
      <c r="P31" s="799"/>
      <c r="Q31" s="800"/>
      <c r="R31" s="801"/>
      <c r="S31" s="1020"/>
      <c r="T31" s="1021"/>
      <c r="U31" s="245"/>
      <c r="V31" s="1126"/>
      <c r="W31" s="1127"/>
      <c r="X31" s="1122"/>
      <c r="Y31" s="1123"/>
      <c r="Z31" s="220"/>
      <c r="AA31" s="822"/>
      <c r="AB31" s="823"/>
      <c r="AC31" s="1137"/>
      <c r="AD31" s="1138"/>
    </row>
    <row r="32" spans="2:43" ht="10.5" customHeight="1">
      <c r="B32" s="936"/>
      <c r="C32" s="248"/>
      <c r="D32" s="248"/>
      <c r="E32" s="954"/>
      <c r="F32" s="931"/>
      <c r="G32" s="932"/>
      <c r="H32" s="911"/>
      <c r="I32" s="911"/>
      <c r="J32" s="912"/>
      <c r="K32" s="912"/>
      <c r="L32" s="233"/>
      <c r="N32" s="967" t="s">
        <v>332</v>
      </c>
      <c r="O32" s="783" t="s">
        <v>307</v>
      </c>
      <c r="P32" s="961" t="s">
        <v>316</v>
      </c>
      <c r="Q32" s="962"/>
      <c r="R32" s="963"/>
      <c r="S32" s="1018">
        <f>'計算用 '!B32</f>
        <v>0</v>
      </c>
      <c r="T32" s="1019"/>
      <c r="U32" s="255"/>
      <c r="V32" s="1043" t="s">
        <v>149</v>
      </c>
      <c r="W32" s="1044"/>
      <c r="X32" s="1044"/>
      <c r="Y32" s="1045"/>
      <c r="Z32" s="219"/>
      <c r="AA32" s="822"/>
      <c r="AB32" s="823"/>
      <c r="AC32" s="1137"/>
      <c r="AD32" s="1138"/>
    </row>
    <row r="33" spans="2:30" ht="10.5" customHeight="1">
      <c r="B33" s="937"/>
      <c r="C33" s="249"/>
      <c r="D33" s="249"/>
      <c r="E33" s="955"/>
      <c r="F33" s="933"/>
      <c r="G33" s="934"/>
      <c r="H33" s="911"/>
      <c r="I33" s="911"/>
      <c r="J33" s="912"/>
      <c r="K33" s="912"/>
      <c r="L33" s="233"/>
      <c r="N33" s="968"/>
      <c r="O33" s="784"/>
      <c r="P33" s="964"/>
      <c r="Q33" s="965"/>
      <c r="R33" s="966"/>
      <c r="S33" s="838"/>
      <c r="T33" s="839"/>
      <c r="U33" s="255"/>
      <c r="V33" s="1043"/>
      <c r="W33" s="1044"/>
      <c r="X33" s="1044"/>
      <c r="Y33" s="1045"/>
      <c r="Z33" s="219"/>
      <c r="AA33" s="1149" t="s">
        <v>613</v>
      </c>
      <c r="AB33" s="1150"/>
      <c r="AC33" s="1137"/>
      <c r="AD33" s="1138"/>
    </row>
    <row r="34" spans="2:30" ht="13.5" customHeight="1">
      <c r="B34" s="920" t="s">
        <v>300</v>
      </c>
      <c r="C34" s="921"/>
      <c r="D34" s="921"/>
      <c r="E34" s="922"/>
      <c r="F34" s="929"/>
      <c r="G34" s="930"/>
      <c r="H34" s="911">
        <f>'計算用 '!M4</f>
        <v>0</v>
      </c>
      <c r="I34" s="911"/>
      <c r="J34" s="912">
        <f t="shared" ref="J34" si="7">H34-F34</f>
        <v>0</v>
      </c>
      <c r="K34" s="912"/>
      <c r="L34" s="233"/>
      <c r="N34" s="968"/>
      <c r="O34" s="806"/>
      <c r="P34" s="728" t="s">
        <v>306</v>
      </c>
      <c r="Q34" s="729"/>
      <c r="R34" s="730"/>
      <c r="S34" s="836">
        <f>'計算用 '!B35</f>
        <v>0</v>
      </c>
      <c r="T34" s="837"/>
      <c r="U34" s="245"/>
      <c r="V34" s="1043"/>
      <c r="W34" s="1044"/>
      <c r="X34" s="1044"/>
      <c r="Y34" s="1045"/>
      <c r="Z34" s="219"/>
      <c r="AA34" s="1151"/>
      <c r="AB34" s="1150"/>
      <c r="AC34" s="1137"/>
      <c r="AD34" s="1138"/>
    </row>
    <row r="35" spans="2:30" ht="10.5" customHeight="1">
      <c r="B35" s="923"/>
      <c r="C35" s="924"/>
      <c r="D35" s="924"/>
      <c r="E35" s="925"/>
      <c r="F35" s="931"/>
      <c r="G35" s="932"/>
      <c r="H35" s="911"/>
      <c r="I35" s="911"/>
      <c r="J35" s="912"/>
      <c r="K35" s="912"/>
      <c r="L35" s="233"/>
      <c r="N35" s="968"/>
      <c r="O35" s="784"/>
      <c r="P35" s="725"/>
      <c r="Q35" s="726"/>
      <c r="R35" s="727"/>
      <c r="S35" s="838"/>
      <c r="T35" s="839"/>
      <c r="U35" s="245"/>
      <c r="V35" s="1124" t="s">
        <v>331</v>
      </c>
      <c r="W35" s="1125"/>
      <c r="X35" s="1096">
        <f>'計算用 '!D17</f>
        <v>0</v>
      </c>
      <c r="Y35" s="1097"/>
      <c r="Z35" s="219"/>
      <c r="AA35" s="1152"/>
      <c r="AB35" s="1153"/>
      <c r="AC35" s="1137"/>
      <c r="AD35" s="1138"/>
    </row>
    <row r="36" spans="2:30" ht="10.5" customHeight="1">
      <c r="B36" s="926"/>
      <c r="C36" s="927"/>
      <c r="D36" s="927"/>
      <c r="E36" s="928"/>
      <c r="F36" s="933"/>
      <c r="G36" s="934"/>
      <c r="H36" s="911"/>
      <c r="I36" s="911"/>
      <c r="J36" s="912"/>
      <c r="K36" s="912"/>
      <c r="L36" s="233"/>
      <c r="N36" s="968"/>
      <c r="O36" s="806" t="s">
        <v>307</v>
      </c>
      <c r="P36" s="728" t="s">
        <v>282</v>
      </c>
      <c r="Q36" s="729"/>
      <c r="R36" s="730"/>
      <c r="S36" s="836">
        <f>'計算用 '!B38</f>
        <v>0</v>
      </c>
      <c r="T36" s="837"/>
      <c r="U36" s="255"/>
      <c r="V36" s="1126"/>
      <c r="W36" s="1127"/>
      <c r="X36" s="1098"/>
      <c r="Y36" s="1099"/>
      <c r="Z36" s="219"/>
      <c r="AA36" s="820" t="s">
        <v>318</v>
      </c>
      <c r="AB36" s="821"/>
      <c r="AC36" s="1135">
        <f>'計算用 '!F10</f>
        <v>0</v>
      </c>
      <c r="AD36" s="1136"/>
    </row>
    <row r="37" spans="2:30" ht="10.5" customHeight="1">
      <c r="B37" s="971" t="s">
        <v>301</v>
      </c>
      <c r="C37" s="972"/>
      <c r="D37" s="972"/>
      <c r="E37" s="973"/>
      <c r="F37" s="947">
        <f>SUM(F10:G36)</f>
        <v>0</v>
      </c>
      <c r="G37" s="948"/>
      <c r="H37" s="947">
        <f>SUM(H10:I36)</f>
        <v>0</v>
      </c>
      <c r="I37" s="948"/>
      <c r="J37" s="912">
        <f>H37-F37</f>
        <v>0</v>
      </c>
      <c r="K37" s="912"/>
      <c r="L37" s="230"/>
      <c r="N37" s="968"/>
      <c r="O37" s="784"/>
      <c r="P37" s="725"/>
      <c r="Q37" s="726"/>
      <c r="R37" s="727"/>
      <c r="S37" s="838"/>
      <c r="T37" s="839"/>
      <c r="U37" s="255"/>
      <c r="V37" s="1126"/>
      <c r="W37" s="1127"/>
      <c r="X37" s="1098"/>
      <c r="Y37" s="1099"/>
      <c r="Z37" s="223"/>
      <c r="AA37" s="822"/>
      <c r="AB37" s="823"/>
      <c r="AC37" s="1137"/>
      <c r="AD37" s="1138"/>
    </row>
    <row r="38" spans="2:30" ht="10.5" customHeight="1">
      <c r="B38" s="974"/>
      <c r="C38" s="975"/>
      <c r="D38" s="975"/>
      <c r="E38" s="976"/>
      <c r="F38" s="949"/>
      <c r="G38" s="950"/>
      <c r="H38" s="949"/>
      <c r="I38" s="950"/>
      <c r="J38" s="912"/>
      <c r="K38" s="912"/>
      <c r="L38" s="230"/>
      <c r="N38" s="968"/>
      <c r="O38" s="806" t="s">
        <v>307</v>
      </c>
      <c r="P38" s="728" t="s">
        <v>280</v>
      </c>
      <c r="Q38" s="729"/>
      <c r="R38" s="730"/>
      <c r="S38" s="836">
        <f>'計算用 '!B41</f>
        <v>0</v>
      </c>
      <c r="T38" s="837"/>
      <c r="U38" s="255"/>
      <c r="V38" s="1126"/>
      <c r="W38" s="1127"/>
      <c r="X38" s="1098"/>
      <c r="Y38" s="1099"/>
      <c r="Z38" s="219"/>
      <c r="AA38" s="822"/>
      <c r="AB38" s="823"/>
      <c r="AC38" s="1137"/>
      <c r="AD38" s="1138"/>
    </row>
    <row r="39" spans="2:30" ht="10.5" customHeight="1" thickBot="1">
      <c r="B39" s="977"/>
      <c r="C39" s="978"/>
      <c r="D39" s="978"/>
      <c r="E39" s="979"/>
      <c r="F39" s="951"/>
      <c r="G39" s="952"/>
      <c r="H39" s="951"/>
      <c r="I39" s="952"/>
      <c r="J39" s="912"/>
      <c r="K39" s="912"/>
      <c r="L39" s="230"/>
      <c r="N39" s="968"/>
      <c r="O39" s="784"/>
      <c r="P39" s="917"/>
      <c r="Q39" s="918"/>
      <c r="R39" s="919"/>
      <c r="S39" s="1158"/>
      <c r="T39" s="1159"/>
      <c r="U39" s="255"/>
      <c r="V39" s="1126"/>
      <c r="W39" s="1127"/>
      <c r="X39" s="1098"/>
      <c r="Y39" s="1099"/>
      <c r="Z39" s="219"/>
      <c r="AA39" s="822"/>
      <c r="AB39" s="823"/>
      <c r="AC39" s="1137"/>
      <c r="AD39" s="1138"/>
    </row>
    <row r="40" spans="2:30" ht="10.5" customHeight="1">
      <c r="B40" s="228"/>
      <c r="C40" s="228"/>
      <c r="D40" s="228"/>
      <c r="E40" s="228"/>
      <c r="F40" s="229"/>
      <c r="G40" s="229"/>
      <c r="H40" s="197"/>
      <c r="I40" s="228"/>
      <c r="J40" s="228"/>
      <c r="K40" s="229"/>
      <c r="L40" s="229"/>
      <c r="N40" s="968"/>
      <c r="O40" s="806"/>
      <c r="P40" s="938" t="s">
        <v>305</v>
      </c>
      <c r="Q40" s="939"/>
      <c r="R40" s="940"/>
      <c r="S40" s="1160">
        <f>'計算用 '!B62</f>
        <v>0</v>
      </c>
      <c r="T40" s="1161"/>
      <c r="U40" s="255"/>
      <c r="V40" s="1126"/>
      <c r="W40" s="1127"/>
      <c r="X40" s="1098"/>
      <c r="Y40" s="1099"/>
      <c r="Z40" s="219"/>
      <c r="AA40" s="822"/>
      <c r="AB40" s="823"/>
      <c r="AC40" s="1137"/>
      <c r="AD40" s="1138"/>
    </row>
    <row r="41" spans="2:30" ht="14.25" customHeight="1" thickBot="1">
      <c r="B41" s="970" t="s">
        <v>293</v>
      </c>
      <c r="C41" s="970"/>
      <c r="D41" s="970"/>
      <c r="E41" s="970"/>
      <c r="F41" s="970"/>
      <c r="G41" s="970"/>
      <c r="H41" s="970"/>
      <c r="I41" s="970"/>
      <c r="J41" s="970"/>
      <c r="K41" s="970"/>
      <c r="L41" s="229"/>
      <c r="N41" s="968"/>
      <c r="O41" s="784"/>
      <c r="P41" s="941"/>
      <c r="Q41" s="942"/>
      <c r="R41" s="943"/>
      <c r="S41" s="1162"/>
      <c r="T41" s="1163"/>
      <c r="U41" s="255"/>
      <c r="V41" s="1126"/>
      <c r="W41" s="1127"/>
      <c r="X41" s="1098"/>
      <c r="Y41" s="1099"/>
      <c r="Z41" s="219"/>
      <c r="AA41" s="822"/>
      <c r="AB41" s="823"/>
      <c r="AC41" s="1137"/>
      <c r="AD41" s="1138"/>
    </row>
    <row r="42" spans="2:30" ht="10.5" customHeight="1">
      <c r="B42" s="970"/>
      <c r="C42" s="970"/>
      <c r="D42" s="970"/>
      <c r="E42" s="970"/>
      <c r="F42" s="970"/>
      <c r="G42" s="970"/>
      <c r="H42" s="970"/>
      <c r="I42" s="970"/>
      <c r="J42" s="970"/>
      <c r="K42" s="970"/>
      <c r="L42" s="229"/>
      <c r="N42" s="968"/>
      <c r="O42" s="806" t="s">
        <v>309</v>
      </c>
      <c r="P42" s="914"/>
      <c r="Q42" s="915"/>
      <c r="R42" s="916"/>
      <c r="S42" s="1154"/>
      <c r="T42" s="1155"/>
      <c r="U42" s="255"/>
      <c r="V42" s="1126"/>
      <c r="W42" s="1127"/>
      <c r="X42" s="1098"/>
      <c r="Y42" s="1099"/>
      <c r="Z42" s="219"/>
      <c r="AA42" s="1132" t="s">
        <v>612</v>
      </c>
      <c r="AB42" s="1133"/>
      <c r="AC42" s="1137"/>
      <c r="AD42" s="1138"/>
    </row>
    <row r="43" spans="2:30" ht="10.5" customHeight="1">
      <c r="B43" s="980" t="s">
        <v>145</v>
      </c>
      <c r="C43" s="981"/>
      <c r="D43" s="981"/>
      <c r="E43" s="982"/>
      <c r="F43" s="986" t="s">
        <v>740</v>
      </c>
      <c r="G43" s="986"/>
      <c r="H43" s="913" t="s">
        <v>741</v>
      </c>
      <c r="I43" s="913"/>
      <c r="J43" s="913" t="s">
        <v>743</v>
      </c>
      <c r="K43" s="913"/>
      <c r="L43" s="229"/>
      <c r="N43" s="969"/>
      <c r="O43" s="807"/>
      <c r="P43" s="799"/>
      <c r="Q43" s="800"/>
      <c r="R43" s="801"/>
      <c r="S43" s="1156"/>
      <c r="T43" s="1157"/>
      <c r="U43" s="255"/>
      <c r="V43" s="1126"/>
      <c r="W43" s="1127"/>
      <c r="X43" s="1098"/>
      <c r="Y43" s="1099"/>
      <c r="Z43" s="219"/>
      <c r="AA43" s="1134"/>
      <c r="AB43" s="1133"/>
      <c r="AC43" s="1137"/>
      <c r="AD43" s="1138"/>
    </row>
    <row r="44" spans="2:30" ht="10.5" customHeight="1">
      <c r="B44" s="983"/>
      <c r="C44" s="984"/>
      <c r="D44" s="984"/>
      <c r="E44" s="985"/>
      <c r="F44" s="986"/>
      <c r="G44" s="986"/>
      <c r="H44" s="913"/>
      <c r="I44" s="913"/>
      <c r="J44" s="913"/>
      <c r="K44" s="913"/>
      <c r="L44" s="229"/>
      <c r="N44" s="843" t="s">
        <v>281</v>
      </c>
      <c r="O44" s="366" t="s">
        <v>307</v>
      </c>
      <c r="P44" s="722" t="s">
        <v>284</v>
      </c>
      <c r="Q44" s="723"/>
      <c r="R44" s="724"/>
      <c r="S44" s="1018">
        <f>'計算用 '!B44</f>
        <v>0</v>
      </c>
      <c r="T44" s="1019"/>
      <c r="U44" s="254"/>
      <c r="V44" s="1126"/>
      <c r="W44" s="1127"/>
      <c r="X44" s="1098"/>
      <c r="Y44" s="1099"/>
      <c r="Z44" s="219"/>
      <c r="AA44" s="1134"/>
      <c r="AB44" s="1133"/>
      <c r="AC44" s="1137"/>
      <c r="AD44" s="1138"/>
    </row>
    <row r="45" spans="2:30" ht="10.5" customHeight="1">
      <c r="B45" s="903" t="s">
        <v>172</v>
      </c>
      <c r="C45" s="904"/>
      <c r="D45" s="904"/>
      <c r="E45" s="905"/>
      <c r="F45" s="759"/>
      <c r="G45" s="760"/>
      <c r="H45" s="835">
        <f>'計算用 '!B10</f>
        <v>0</v>
      </c>
      <c r="I45" s="835"/>
      <c r="J45" s="912">
        <f>F45-H45</f>
        <v>0</v>
      </c>
      <c r="K45" s="912"/>
      <c r="L45" s="229"/>
      <c r="N45" s="844"/>
      <c r="O45" s="360"/>
      <c r="P45" s="725"/>
      <c r="Q45" s="726"/>
      <c r="R45" s="727"/>
      <c r="S45" s="838"/>
      <c r="T45" s="839"/>
      <c r="U45" s="254"/>
      <c r="V45" s="1126"/>
      <c r="W45" s="1127"/>
      <c r="X45" s="1098"/>
      <c r="Y45" s="1099"/>
      <c r="Z45" s="219"/>
      <c r="AA45" s="1134"/>
      <c r="AB45" s="1133"/>
      <c r="AC45" s="1137"/>
      <c r="AD45" s="1138"/>
    </row>
    <row r="46" spans="2:30" ht="10.5" customHeight="1">
      <c r="B46" s="899"/>
      <c r="C46" s="900"/>
      <c r="D46" s="900"/>
      <c r="E46" s="823"/>
      <c r="F46" s="761"/>
      <c r="G46" s="762"/>
      <c r="H46" s="835"/>
      <c r="I46" s="835"/>
      <c r="J46" s="912"/>
      <c r="K46" s="912"/>
      <c r="L46" s="229"/>
      <c r="N46" s="844"/>
      <c r="O46" s="806"/>
      <c r="P46" s="728" t="s">
        <v>132</v>
      </c>
      <c r="Q46" s="729"/>
      <c r="R46" s="730"/>
      <c r="S46" s="836">
        <f>'計算用 '!B47</f>
        <v>0</v>
      </c>
      <c r="T46" s="837"/>
      <c r="U46" s="254"/>
      <c r="V46" s="1043" t="s">
        <v>150</v>
      </c>
      <c r="W46" s="1044"/>
      <c r="X46" s="1044"/>
      <c r="Y46" s="1045"/>
      <c r="Z46" s="219"/>
      <c r="AA46" s="820" t="s">
        <v>319</v>
      </c>
      <c r="AB46" s="821"/>
      <c r="AC46" s="1135">
        <f>'計算用 '!G10</f>
        <v>0</v>
      </c>
      <c r="AD46" s="1136"/>
    </row>
    <row r="47" spans="2:30" ht="10.5" customHeight="1">
      <c r="B47" s="906"/>
      <c r="C47" s="907"/>
      <c r="D47" s="907"/>
      <c r="E47" s="908"/>
      <c r="F47" s="909"/>
      <c r="G47" s="910"/>
      <c r="H47" s="835"/>
      <c r="I47" s="835"/>
      <c r="J47" s="912"/>
      <c r="K47" s="912"/>
      <c r="L47" s="229"/>
      <c r="N47" s="844"/>
      <c r="O47" s="784"/>
      <c r="P47" s="725"/>
      <c r="Q47" s="726"/>
      <c r="R47" s="727"/>
      <c r="S47" s="838"/>
      <c r="T47" s="839"/>
      <c r="U47" s="254"/>
      <c r="V47" s="1043"/>
      <c r="W47" s="1044"/>
      <c r="X47" s="1044"/>
      <c r="Y47" s="1045"/>
      <c r="Z47" s="219"/>
      <c r="AA47" s="822"/>
      <c r="AB47" s="823"/>
      <c r="AC47" s="1137"/>
      <c r="AD47" s="1138"/>
    </row>
    <row r="48" spans="2:30" ht="10.5" customHeight="1">
      <c r="B48" s="903" t="s">
        <v>135</v>
      </c>
      <c r="C48" s="904"/>
      <c r="D48" s="904"/>
      <c r="E48" s="905"/>
      <c r="F48" s="759"/>
      <c r="G48" s="760"/>
      <c r="H48" s="835">
        <f>'計算用 '!E10</f>
        <v>0</v>
      </c>
      <c r="I48" s="835"/>
      <c r="J48" s="912">
        <f>F48-H48</f>
        <v>0</v>
      </c>
      <c r="K48" s="912"/>
      <c r="L48" s="229"/>
      <c r="N48" s="844"/>
      <c r="O48" s="806"/>
      <c r="P48" s="728"/>
      <c r="Q48" s="729"/>
      <c r="R48" s="730"/>
      <c r="S48" s="836"/>
      <c r="T48" s="837"/>
      <c r="U48" s="254"/>
      <c r="V48" s="1043"/>
      <c r="W48" s="1044"/>
      <c r="X48" s="1044"/>
      <c r="Y48" s="1045"/>
      <c r="Z48" s="219"/>
      <c r="AA48" s="822"/>
      <c r="AB48" s="823"/>
      <c r="AC48" s="1137"/>
      <c r="AD48" s="1138"/>
    </row>
    <row r="49" spans="1:30" ht="10.5" customHeight="1">
      <c r="B49" s="899"/>
      <c r="C49" s="900"/>
      <c r="D49" s="900"/>
      <c r="E49" s="823"/>
      <c r="F49" s="761"/>
      <c r="G49" s="762"/>
      <c r="H49" s="835"/>
      <c r="I49" s="835"/>
      <c r="J49" s="912"/>
      <c r="K49" s="912"/>
      <c r="L49" s="229"/>
      <c r="N49" s="844"/>
      <c r="O49" s="784"/>
      <c r="P49" s="725"/>
      <c r="Q49" s="726"/>
      <c r="R49" s="727"/>
      <c r="S49" s="838"/>
      <c r="T49" s="839"/>
      <c r="U49" s="254"/>
      <c r="V49" s="1092" t="s">
        <v>313</v>
      </c>
      <c r="W49" s="1093"/>
      <c r="X49" s="1096">
        <f>'計算用 '!E17</f>
        <v>0</v>
      </c>
      <c r="Y49" s="1097"/>
      <c r="Z49" s="219"/>
      <c r="AA49" s="822"/>
      <c r="AB49" s="823"/>
      <c r="AC49" s="1137"/>
      <c r="AD49" s="1138"/>
    </row>
    <row r="50" spans="1:30" ht="10.5" customHeight="1" thickBot="1">
      <c r="B50" s="987"/>
      <c r="C50" s="988"/>
      <c r="D50" s="988"/>
      <c r="E50" s="989"/>
      <c r="F50" s="763"/>
      <c r="G50" s="764"/>
      <c r="H50" s="846"/>
      <c r="I50" s="846"/>
      <c r="J50" s="912"/>
      <c r="K50" s="912"/>
      <c r="L50" s="229"/>
      <c r="N50" s="844"/>
      <c r="O50" s="806" t="s">
        <v>309</v>
      </c>
      <c r="P50" s="728"/>
      <c r="Q50" s="729"/>
      <c r="R50" s="730"/>
      <c r="S50" s="836"/>
      <c r="T50" s="837"/>
      <c r="U50" s="198"/>
      <c r="V50" s="1094"/>
      <c r="W50" s="1095"/>
      <c r="X50" s="1098"/>
      <c r="Y50" s="1099"/>
      <c r="Z50" s="219"/>
      <c r="AA50" s="822"/>
      <c r="AB50" s="823"/>
      <c r="AC50" s="1137"/>
      <c r="AD50" s="1138"/>
    </row>
    <row r="51" spans="1:30" ht="15.75" customHeight="1">
      <c r="B51" s="771" t="s">
        <v>532</v>
      </c>
      <c r="C51" s="772"/>
      <c r="D51" s="325"/>
      <c r="E51" s="325"/>
      <c r="F51" s="777">
        <f>SUM(F53:G58)</f>
        <v>0</v>
      </c>
      <c r="G51" s="778"/>
      <c r="H51" s="777">
        <f>SUM(H53:I58)</f>
        <v>0</v>
      </c>
      <c r="I51" s="778"/>
      <c r="J51" s="829">
        <f>F51-H51</f>
        <v>0</v>
      </c>
      <c r="K51" s="830"/>
      <c r="L51" s="229"/>
      <c r="N51" s="845"/>
      <c r="O51" s="807"/>
      <c r="P51" s="799"/>
      <c r="Q51" s="800"/>
      <c r="R51" s="801"/>
      <c r="S51" s="1020"/>
      <c r="T51" s="1021"/>
      <c r="U51" s="198"/>
      <c r="V51" s="1094"/>
      <c r="W51" s="1095"/>
      <c r="X51" s="1098"/>
      <c r="Y51" s="1099"/>
      <c r="Z51" s="224"/>
      <c r="AA51" s="822"/>
      <c r="AB51" s="823"/>
      <c r="AC51" s="1137"/>
      <c r="AD51" s="1138"/>
    </row>
    <row r="52" spans="1:30" ht="15.75" customHeight="1" thickBot="1">
      <c r="B52" s="773"/>
      <c r="C52" s="774"/>
      <c r="D52" s="326"/>
      <c r="E52" s="326"/>
      <c r="F52" s="779"/>
      <c r="G52" s="779"/>
      <c r="H52" s="779"/>
      <c r="I52" s="779"/>
      <c r="J52" s="831"/>
      <c r="K52" s="832"/>
      <c r="L52" s="229"/>
      <c r="N52" s="1089" t="s">
        <v>310</v>
      </c>
      <c r="O52" s="783" t="s">
        <v>307</v>
      </c>
      <c r="P52" s="722" t="s">
        <v>290</v>
      </c>
      <c r="Q52" s="723"/>
      <c r="R52" s="724"/>
      <c r="S52" s="1018">
        <f>'計算用 '!B50</f>
        <v>0</v>
      </c>
      <c r="T52" s="1019"/>
      <c r="U52" s="198"/>
      <c r="V52" s="1094"/>
      <c r="W52" s="1095"/>
      <c r="X52" s="1098"/>
      <c r="Y52" s="1099"/>
      <c r="Z52" s="224"/>
      <c r="AA52" s="1164" t="s">
        <v>617</v>
      </c>
      <c r="AB52" s="1165"/>
      <c r="AC52" s="1137"/>
      <c r="AD52" s="1138"/>
    </row>
    <row r="53" spans="1:30" ht="10.5" customHeight="1">
      <c r="B53" s="773"/>
      <c r="C53" s="774"/>
      <c r="D53" s="768" t="s">
        <v>343</v>
      </c>
      <c r="E53" s="765" t="s">
        <v>341</v>
      </c>
      <c r="F53" s="780"/>
      <c r="G53" s="780"/>
      <c r="H53" s="833">
        <f>'計算用 '!C10</f>
        <v>0</v>
      </c>
      <c r="I53" s="833"/>
      <c r="J53" s="802">
        <f>F53-H53</f>
        <v>0</v>
      </c>
      <c r="K53" s="803"/>
      <c r="L53" s="229"/>
      <c r="N53" s="1090"/>
      <c r="O53" s="807"/>
      <c r="P53" s="799"/>
      <c r="Q53" s="800"/>
      <c r="R53" s="801"/>
      <c r="S53" s="1020"/>
      <c r="T53" s="1021"/>
      <c r="U53" s="198"/>
      <c r="V53" s="1094"/>
      <c r="W53" s="1095"/>
      <c r="X53" s="1098"/>
      <c r="Y53" s="1099"/>
      <c r="Z53" s="198"/>
      <c r="AA53" s="1166"/>
      <c r="AB53" s="1165"/>
      <c r="AC53" s="1137"/>
      <c r="AD53" s="1138"/>
    </row>
    <row r="54" spans="1:30" ht="10.5" customHeight="1">
      <c r="B54" s="773"/>
      <c r="C54" s="774"/>
      <c r="D54" s="769"/>
      <c r="E54" s="766"/>
      <c r="F54" s="781"/>
      <c r="G54" s="781"/>
      <c r="H54" s="834"/>
      <c r="I54" s="834"/>
      <c r="J54" s="804"/>
      <c r="K54" s="805"/>
      <c r="L54" s="229"/>
      <c r="N54" s="1090"/>
      <c r="O54" s="783"/>
      <c r="P54" s="722"/>
      <c r="Q54" s="723"/>
      <c r="R54" s="724"/>
      <c r="S54" s="1018"/>
      <c r="T54" s="1019"/>
      <c r="V54" s="1094"/>
      <c r="W54" s="1095"/>
      <c r="X54" s="1098"/>
      <c r="Y54" s="1099"/>
      <c r="Z54" s="198"/>
      <c r="AA54" s="1166"/>
      <c r="AB54" s="1165"/>
      <c r="AC54" s="1137"/>
      <c r="AD54" s="1138"/>
    </row>
    <row r="55" spans="1:30" ht="10.5" customHeight="1">
      <c r="B55" s="773"/>
      <c r="C55" s="774"/>
      <c r="D55" s="769"/>
      <c r="E55" s="766"/>
      <c r="F55" s="781"/>
      <c r="G55" s="781"/>
      <c r="H55" s="834"/>
      <c r="I55" s="834"/>
      <c r="J55" s="804"/>
      <c r="K55" s="805"/>
      <c r="L55" s="229"/>
      <c r="N55" s="1090"/>
      <c r="O55" s="784"/>
      <c r="P55" s="725"/>
      <c r="Q55" s="726"/>
      <c r="R55" s="727"/>
      <c r="S55" s="838"/>
      <c r="T55" s="839"/>
      <c r="V55" s="1094"/>
      <c r="W55" s="1095"/>
      <c r="X55" s="1098"/>
      <c r="Y55" s="1099"/>
      <c r="AA55" s="1166"/>
      <c r="AB55" s="1165"/>
      <c r="AC55" s="1137"/>
      <c r="AD55" s="1138"/>
    </row>
    <row r="56" spans="1:30" ht="10.5" customHeight="1">
      <c r="B56" s="773"/>
      <c r="C56" s="774"/>
      <c r="D56" s="767" t="s">
        <v>344</v>
      </c>
      <c r="E56" s="770" t="s">
        <v>342</v>
      </c>
      <c r="F56" s="782"/>
      <c r="G56" s="782"/>
      <c r="H56" s="828">
        <f>'計算用 '!D10</f>
        <v>0</v>
      </c>
      <c r="I56" s="828"/>
      <c r="J56" s="797">
        <f>F56-H56</f>
        <v>0</v>
      </c>
      <c r="K56" s="798"/>
      <c r="L56" s="229"/>
      <c r="N56" s="1090"/>
      <c r="O56" s="806" t="s">
        <v>309</v>
      </c>
      <c r="P56" s="728"/>
      <c r="Q56" s="729"/>
      <c r="R56" s="730"/>
      <c r="S56" s="836"/>
      <c r="T56" s="837"/>
      <c r="U56" s="200"/>
      <c r="V56" s="1094"/>
      <c r="W56" s="1095"/>
      <c r="X56" s="1098"/>
      <c r="Y56" s="1099"/>
      <c r="Z56" s="184"/>
      <c r="AA56" s="824" t="s">
        <v>320</v>
      </c>
      <c r="AB56" s="825"/>
      <c r="AC56" s="1135">
        <f>'計算用 '!I10</f>
        <v>0</v>
      </c>
      <c r="AD56" s="1136"/>
    </row>
    <row r="57" spans="1:30" ht="10.5" customHeight="1">
      <c r="B57" s="773"/>
      <c r="C57" s="774"/>
      <c r="D57" s="767"/>
      <c r="E57" s="770"/>
      <c r="F57" s="782"/>
      <c r="G57" s="782"/>
      <c r="H57" s="828"/>
      <c r="I57" s="828"/>
      <c r="J57" s="797"/>
      <c r="K57" s="798"/>
      <c r="L57" s="229"/>
      <c r="N57" s="1091"/>
      <c r="O57" s="807"/>
      <c r="P57" s="799"/>
      <c r="Q57" s="800"/>
      <c r="R57" s="801"/>
      <c r="S57" s="1020"/>
      <c r="T57" s="1021"/>
      <c r="U57" s="201"/>
      <c r="V57" s="1094"/>
      <c r="W57" s="1095"/>
      <c r="X57" s="1098"/>
      <c r="Y57" s="1099"/>
      <c r="Z57" s="184"/>
      <c r="AA57" s="826"/>
      <c r="AB57" s="827"/>
      <c r="AC57" s="1137"/>
      <c r="AD57" s="1138"/>
    </row>
    <row r="58" spans="1:30" ht="10.5" customHeight="1" thickBot="1">
      <c r="B58" s="775"/>
      <c r="C58" s="776"/>
      <c r="D58" s="767"/>
      <c r="E58" s="770"/>
      <c r="F58" s="782"/>
      <c r="G58" s="782"/>
      <c r="H58" s="828"/>
      <c r="I58" s="828"/>
      <c r="J58" s="797"/>
      <c r="K58" s="798"/>
      <c r="L58" s="229"/>
      <c r="N58" s="843" t="s">
        <v>129</v>
      </c>
      <c r="O58" s="783" t="s">
        <v>308</v>
      </c>
      <c r="P58" s="722" t="s">
        <v>287</v>
      </c>
      <c r="Q58" s="723"/>
      <c r="R58" s="724"/>
      <c r="S58" s="1018">
        <f>'計算用 '!B56</f>
        <v>0</v>
      </c>
      <c r="T58" s="1019"/>
      <c r="U58" s="202"/>
      <c r="V58" s="1085" t="s">
        <v>315</v>
      </c>
      <c r="W58" s="1086"/>
      <c r="X58" s="1086"/>
      <c r="Y58" s="1087"/>
      <c r="AA58" s="826"/>
      <c r="AB58" s="827"/>
      <c r="AC58" s="1137"/>
      <c r="AD58" s="1138"/>
    </row>
    <row r="59" spans="1:30" ht="10.5" customHeight="1">
      <c r="B59" s="899" t="s">
        <v>318</v>
      </c>
      <c r="C59" s="900"/>
      <c r="D59" s="900"/>
      <c r="E59" s="823"/>
      <c r="F59" s="892"/>
      <c r="G59" s="893"/>
      <c r="H59" s="898">
        <f>'計算用 '!F10</f>
        <v>0</v>
      </c>
      <c r="I59" s="898"/>
      <c r="J59" s="808">
        <f>F59-H59</f>
        <v>0</v>
      </c>
      <c r="K59" s="809"/>
      <c r="L59" s="229"/>
      <c r="N59" s="844"/>
      <c r="O59" s="807"/>
      <c r="P59" s="799"/>
      <c r="Q59" s="800"/>
      <c r="R59" s="801"/>
      <c r="S59" s="1020"/>
      <c r="T59" s="1021"/>
      <c r="U59" s="203"/>
      <c r="V59" s="1085"/>
      <c r="W59" s="1086"/>
      <c r="X59" s="1086"/>
      <c r="Y59" s="1087"/>
      <c r="AA59" s="826"/>
      <c r="AB59" s="827"/>
      <c r="AC59" s="1137"/>
      <c r="AD59" s="1138"/>
    </row>
    <row r="60" spans="1:30" ht="10.5" customHeight="1">
      <c r="B60" s="899"/>
      <c r="C60" s="900"/>
      <c r="D60" s="900"/>
      <c r="E60" s="823"/>
      <c r="F60" s="892"/>
      <c r="G60" s="893"/>
      <c r="H60" s="835"/>
      <c r="I60" s="835"/>
      <c r="J60" s="808"/>
      <c r="K60" s="809"/>
      <c r="L60" s="229"/>
      <c r="N60" s="844"/>
      <c r="O60" s="783"/>
      <c r="P60" s="722" t="s">
        <v>536</v>
      </c>
      <c r="Q60" s="723"/>
      <c r="R60" s="724"/>
      <c r="S60" s="1018">
        <f>'計算用 '!B59</f>
        <v>0</v>
      </c>
      <c r="T60" s="1019"/>
      <c r="V60" s="1085"/>
      <c r="W60" s="1086"/>
      <c r="X60" s="1086"/>
      <c r="Y60" s="1087"/>
      <c r="AA60" s="826"/>
      <c r="AB60" s="827"/>
      <c r="AC60" s="1137"/>
      <c r="AD60" s="1138"/>
    </row>
    <row r="61" spans="1:30" ht="10.5" customHeight="1">
      <c r="B61" s="899"/>
      <c r="C61" s="900"/>
      <c r="D61" s="900"/>
      <c r="E61" s="823"/>
      <c r="F61" s="894"/>
      <c r="G61" s="895"/>
      <c r="H61" s="835"/>
      <c r="I61" s="835"/>
      <c r="J61" s="808"/>
      <c r="K61" s="809"/>
      <c r="L61" s="229"/>
      <c r="N61" s="844"/>
      <c r="O61" s="784"/>
      <c r="P61" s="725"/>
      <c r="Q61" s="726"/>
      <c r="R61" s="727"/>
      <c r="S61" s="838"/>
      <c r="T61" s="839"/>
      <c r="V61" s="1167" t="s">
        <v>324</v>
      </c>
      <c r="W61" s="1168"/>
      <c r="X61" s="1096">
        <f>'計算用 '!F17</f>
        <v>0</v>
      </c>
      <c r="Y61" s="1097"/>
      <c r="AA61" s="826"/>
      <c r="AB61" s="827"/>
      <c r="AC61" s="1137"/>
      <c r="AD61" s="1138"/>
    </row>
    <row r="62" spans="1:30" s="214" customFormat="1" ht="10.5" customHeight="1">
      <c r="A62" s="183"/>
      <c r="B62" s="901" t="s">
        <v>319</v>
      </c>
      <c r="C62" s="901"/>
      <c r="D62" s="901"/>
      <c r="E62" s="901"/>
      <c r="F62" s="896"/>
      <c r="G62" s="896"/>
      <c r="H62" s="835">
        <f>'計算用 '!G10</f>
        <v>0</v>
      </c>
      <c r="I62" s="835"/>
      <c r="J62" s="808">
        <f t="shared" ref="J62" si="8">F62-H62</f>
        <v>0</v>
      </c>
      <c r="K62" s="809"/>
      <c r="L62" s="229"/>
      <c r="M62" s="183"/>
      <c r="N62" s="844"/>
      <c r="O62" s="806" t="s">
        <v>309</v>
      </c>
      <c r="P62" s="728"/>
      <c r="Q62" s="729"/>
      <c r="R62" s="730"/>
      <c r="S62" s="836"/>
      <c r="T62" s="837"/>
      <c r="U62" s="183"/>
      <c r="V62" s="1169"/>
      <c r="W62" s="1170"/>
      <c r="X62" s="1098"/>
      <c r="Y62" s="1099"/>
      <c r="Z62" s="183"/>
      <c r="AA62" s="826"/>
      <c r="AB62" s="827"/>
      <c r="AC62" s="1137"/>
      <c r="AD62" s="1138"/>
    </row>
    <row r="63" spans="1:30" s="214" customFormat="1" ht="10.5" customHeight="1">
      <c r="A63" s="183"/>
      <c r="B63" s="901"/>
      <c r="C63" s="901"/>
      <c r="D63" s="901"/>
      <c r="E63" s="901"/>
      <c r="F63" s="896"/>
      <c r="G63" s="896"/>
      <c r="H63" s="835"/>
      <c r="I63" s="835"/>
      <c r="J63" s="808"/>
      <c r="K63" s="809"/>
      <c r="L63" s="229"/>
      <c r="M63" s="183"/>
      <c r="N63" s="844"/>
      <c r="O63" s="784"/>
      <c r="P63" s="725"/>
      <c r="Q63" s="726"/>
      <c r="R63" s="727"/>
      <c r="S63" s="838"/>
      <c r="T63" s="839"/>
      <c r="U63" s="183"/>
      <c r="V63" s="1169"/>
      <c r="W63" s="1170"/>
      <c r="X63" s="1098"/>
      <c r="Y63" s="1099"/>
      <c r="Z63" s="183"/>
      <c r="AA63" s="840" t="s">
        <v>614</v>
      </c>
      <c r="AB63" s="841"/>
      <c r="AC63" s="1137"/>
      <c r="AD63" s="1138"/>
    </row>
    <row r="64" spans="1:30" s="214" customFormat="1" ht="10.5" customHeight="1">
      <c r="A64" s="183"/>
      <c r="B64" s="901"/>
      <c r="C64" s="901"/>
      <c r="D64" s="901"/>
      <c r="E64" s="901"/>
      <c r="F64" s="896"/>
      <c r="G64" s="896"/>
      <c r="H64" s="835"/>
      <c r="I64" s="835"/>
      <c r="J64" s="808"/>
      <c r="K64" s="809"/>
      <c r="L64" s="229"/>
      <c r="M64" s="183"/>
      <c r="N64" s="844"/>
      <c r="O64" s="806" t="s">
        <v>309</v>
      </c>
      <c r="P64" s="728"/>
      <c r="Q64" s="729"/>
      <c r="R64" s="730"/>
      <c r="S64" s="836"/>
      <c r="T64" s="837"/>
      <c r="U64" s="183"/>
      <c r="V64" s="1169"/>
      <c r="W64" s="1170"/>
      <c r="X64" s="1098"/>
      <c r="Y64" s="1099"/>
      <c r="Z64" s="183"/>
      <c r="AA64" s="842"/>
      <c r="AB64" s="841"/>
      <c r="AC64" s="1137"/>
      <c r="AD64" s="1138"/>
    </row>
    <row r="65" spans="2:30" ht="10.5" customHeight="1">
      <c r="B65" s="902" t="s">
        <v>320</v>
      </c>
      <c r="C65" s="902"/>
      <c r="D65" s="902"/>
      <c r="E65" s="902"/>
      <c r="F65" s="896"/>
      <c r="G65" s="896"/>
      <c r="H65" s="835">
        <f>'計算用 '!I10</f>
        <v>0</v>
      </c>
      <c r="I65" s="835"/>
      <c r="J65" s="808">
        <f t="shared" ref="J65" si="9">F65-H65</f>
        <v>0</v>
      </c>
      <c r="K65" s="809"/>
      <c r="L65" s="229"/>
      <c r="N65" s="844"/>
      <c r="O65" s="784"/>
      <c r="P65" s="725"/>
      <c r="Q65" s="726"/>
      <c r="R65" s="727"/>
      <c r="S65" s="838"/>
      <c r="T65" s="839"/>
      <c r="U65" s="214"/>
      <c r="V65" s="1169"/>
      <c r="W65" s="1170"/>
      <c r="X65" s="1098"/>
      <c r="Y65" s="1099"/>
      <c r="AA65" s="842"/>
      <c r="AB65" s="841"/>
      <c r="AC65" s="1137"/>
      <c r="AD65" s="1138"/>
    </row>
    <row r="66" spans="2:30" ht="10.5" customHeight="1">
      <c r="B66" s="902"/>
      <c r="C66" s="902"/>
      <c r="D66" s="902"/>
      <c r="E66" s="902"/>
      <c r="F66" s="896"/>
      <c r="G66" s="896"/>
      <c r="H66" s="835"/>
      <c r="I66" s="835"/>
      <c r="J66" s="808"/>
      <c r="K66" s="809"/>
      <c r="L66" s="229"/>
      <c r="N66" s="844"/>
      <c r="O66" s="806" t="s">
        <v>309</v>
      </c>
      <c r="P66" s="728"/>
      <c r="Q66" s="729"/>
      <c r="R66" s="730"/>
      <c r="S66" s="836"/>
      <c r="T66" s="837"/>
      <c r="U66" s="214"/>
      <c r="V66" s="1169"/>
      <c r="W66" s="1170"/>
      <c r="X66" s="1098"/>
      <c r="Y66" s="1099"/>
      <c r="Z66" s="214"/>
      <c r="AA66" s="842"/>
      <c r="AB66" s="841"/>
      <c r="AC66" s="1137"/>
      <c r="AD66" s="1138"/>
    </row>
    <row r="67" spans="2:30" ht="10.5" customHeight="1" thickBot="1">
      <c r="B67" s="902"/>
      <c r="C67" s="902"/>
      <c r="D67" s="902"/>
      <c r="E67" s="902"/>
      <c r="F67" s="896"/>
      <c r="G67" s="896"/>
      <c r="H67" s="835"/>
      <c r="I67" s="835"/>
      <c r="J67" s="808"/>
      <c r="K67" s="809"/>
      <c r="L67" s="229"/>
      <c r="N67" s="1088"/>
      <c r="O67" s="860"/>
      <c r="P67" s="855"/>
      <c r="Q67" s="856"/>
      <c r="R67" s="857"/>
      <c r="S67" s="858"/>
      <c r="T67" s="859"/>
      <c r="U67" s="214"/>
      <c r="V67" s="1169"/>
      <c r="W67" s="1170"/>
      <c r="X67" s="1098"/>
      <c r="Y67" s="1099"/>
      <c r="Z67" s="214"/>
      <c r="AA67" s="824" t="s">
        <v>321</v>
      </c>
      <c r="AB67" s="825"/>
      <c r="AC67" s="733">
        <f>'計算用 '!J10</f>
        <v>0</v>
      </c>
      <c r="AD67" s="734"/>
    </row>
    <row r="68" spans="2:30" ht="10.5" customHeight="1">
      <c r="B68" s="902" t="s">
        <v>321</v>
      </c>
      <c r="C68" s="902"/>
      <c r="D68" s="902"/>
      <c r="E68" s="902"/>
      <c r="F68" s="896"/>
      <c r="G68" s="896"/>
      <c r="H68" s="835">
        <f>'計算用 '!J10</f>
        <v>0</v>
      </c>
      <c r="I68" s="835"/>
      <c r="J68" s="808">
        <f t="shared" ref="J68" si="10">F68-H68</f>
        <v>0</v>
      </c>
      <c r="K68" s="809"/>
      <c r="L68" s="229"/>
      <c r="N68" s="785" t="s">
        <v>674</v>
      </c>
      <c r="O68" s="786"/>
      <c r="P68" s="791">
        <f>SUM(S17:T67)</f>
        <v>0</v>
      </c>
      <c r="Q68" s="791"/>
      <c r="R68" s="791"/>
      <c r="S68" s="791"/>
      <c r="T68" s="792"/>
      <c r="V68" s="1169"/>
      <c r="W68" s="1170"/>
      <c r="X68" s="1098"/>
      <c r="Y68" s="1099"/>
      <c r="Z68" s="214"/>
      <c r="AA68" s="826"/>
      <c r="AB68" s="827"/>
      <c r="AC68" s="735"/>
      <c r="AD68" s="736"/>
    </row>
    <row r="69" spans="2:30" ht="10.5" customHeight="1">
      <c r="B69" s="902"/>
      <c r="C69" s="902"/>
      <c r="D69" s="902"/>
      <c r="E69" s="902"/>
      <c r="F69" s="896"/>
      <c r="G69" s="896"/>
      <c r="H69" s="835"/>
      <c r="I69" s="835"/>
      <c r="J69" s="808"/>
      <c r="K69" s="809"/>
      <c r="L69" s="229"/>
      <c r="N69" s="787"/>
      <c r="O69" s="788"/>
      <c r="P69" s="793"/>
      <c r="Q69" s="793"/>
      <c r="R69" s="793"/>
      <c r="S69" s="793"/>
      <c r="T69" s="794"/>
      <c r="V69" s="1169"/>
      <c r="W69" s="1170"/>
      <c r="X69" s="1098"/>
      <c r="Y69" s="1099"/>
      <c r="AA69" s="826"/>
      <c r="AB69" s="827"/>
      <c r="AC69" s="735"/>
      <c r="AD69" s="736"/>
    </row>
    <row r="70" spans="2:30" ht="10.5" customHeight="1">
      <c r="B70" s="902"/>
      <c r="C70" s="902"/>
      <c r="D70" s="902"/>
      <c r="E70" s="902"/>
      <c r="F70" s="896"/>
      <c r="G70" s="896"/>
      <c r="H70" s="835"/>
      <c r="I70" s="835"/>
      <c r="J70" s="808"/>
      <c r="K70" s="809"/>
      <c r="L70" s="229"/>
      <c r="N70" s="787"/>
      <c r="O70" s="788"/>
      <c r="P70" s="793"/>
      <c r="Q70" s="793"/>
      <c r="R70" s="793"/>
      <c r="S70" s="793"/>
      <c r="T70" s="794"/>
      <c r="V70" s="1169"/>
      <c r="W70" s="1170"/>
      <c r="X70" s="1098"/>
      <c r="Y70" s="1099"/>
      <c r="AA70" s="826"/>
      <c r="AB70" s="827"/>
      <c r="AC70" s="735"/>
      <c r="AD70" s="736"/>
    </row>
    <row r="71" spans="2:30" ht="10.5" customHeight="1">
      <c r="B71" s="891" t="s">
        <v>302</v>
      </c>
      <c r="C71" s="891"/>
      <c r="D71" s="891"/>
      <c r="E71" s="891"/>
      <c r="F71" s="897">
        <f>SUM(F45:G50,F51,F59:G70)</f>
        <v>0</v>
      </c>
      <c r="G71" s="897"/>
      <c r="H71" s="897">
        <f>SUM(H45:I50,H51,H59:I70)</f>
        <v>0</v>
      </c>
      <c r="I71" s="897"/>
      <c r="J71" s="808">
        <f>F71-H71</f>
        <v>0</v>
      </c>
      <c r="K71" s="809"/>
      <c r="L71" s="229"/>
      <c r="N71" s="787"/>
      <c r="O71" s="788"/>
      <c r="P71" s="793"/>
      <c r="Q71" s="793"/>
      <c r="R71" s="793"/>
      <c r="S71" s="793"/>
      <c r="T71" s="794"/>
      <c r="V71" s="1169"/>
      <c r="W71" s="1170"/>
      <c r="X71" s="1098"/>
      <c r="Y71" s="1099"/>
      <c r="AA71" s="826"/>
      <c r="AB71" s="827"/>
      <c r="AC71" s="735"/>
      <c r="AD71" s="736"/>
    </row>
    <row r="72" spans="2:30" ht="10.5" customHeight="1" thickBot="1">
      <c r="B72" s="891"/>
      <c r="C72" s="891"/>
      <c r="D72" s="891"/>
      <c r="E72" s="891"/>
      <c r="F72" s="897"/>
      <c r="G72" s="897"/>
      <c r="H72" s="897"/>
      <c r="I72" s="897"/>
      <c r="J72" s="808"/>
      <c r="K72" s="809"/>
      <c r="L72" s="229"/>
      <c r="N72" s="789"/>
      <c r="O72" s="790"/>
      <c r="P72" s="795"/>
      <c r="Q72" s="795"/>
      <c r="R72" s="795"/>
      <c r="S72" s="795"/>
      <c r="T72" s="796"/>
      <c r="V72" s="1169"/>
      <c r="W72" s="1170"/>
      <c r="X72" s="1098"/>
      <c r="Y72" s="1099"/>
      <c r="AA72" s="826"/>
      <c r="AB72" s="827"/>
      <c r="AC72" s="735"/>
      <c r="AD72" s="736"/>
    </row>
    <row r="73" spans="2:30" ht="10.5" customHeight="1">
      <c r="B73" s="891"/>
      <c r="C73" s="891"/>
      <c r="D73" s="891"/>
      <c r="E73" s="891"/>
      <c r="F73" s="897"/>
      <c r="G73" s="897"/>
      <c r="H73" s="897"/>
      <c r="I73" s="897"/>
      <c r="J73" s="808"/>
      <c r="K73" s="809"/>
      <c r="L73" s="229"/>
      <c r="N73" s="847" t="s">
        <v>312</v>
      </c>
      <c r="O73" s="848"/>
      <c r="P73" s="851" t="e">
        <f>SUMIF(O18:O67,O20,S18:T67)+T77</f>
        <v>#DIV/0!</v>
      </c>
      <c r="Q73" s="851"/>
      <c r="R73" s="851"/>
      <c r="S73" s="851"/>
      <c r="T73" s="852"/>
      <c r="V73" s="1169"/>
      <c r="W73" s="1170"/>
      <c r="X73" s="1098"/>
      <c r="Y73" s="1099"/>
      <c r="AA73" s="731" t="s">
        <v>555</v>
      </c>
      <c r="AB73" s="732"/>
      <c r="AC73" s="735"/>
      <c r="AD73" s="736"/>
    </row>
    <row r="74" spans="2:30" ht="10.5" customHeight="1">
      <c r="B74" s="193"/>
      <c r="C74" s="193"/>
      <c r="D74" s="193"/>
      <c r="I74" s="195"/>
      <c r="J74" s="183"/>
      <c r="K74" s="195"/>
      <c r="L74" s="229"/>
      <c r="N74" s="847"/>
      <c r="O74" s="848"/>
      <c r="P74" s="851"/>
      <c r="Q74" s="851"/>
      <c r="R74" s="851"/>
      <c r="S74" s="851"/>
      <c r="T74" s="852"/>
      <c r="V74" s="1169"/>
      <c r="W74" s="1170"/>
      <c r="X74" s="1098"/>
      <c r="Y74" s="1099"/>
      <c r="AA74" s="731"/>
      <c r="AB74" s="732"/>
      <c r="AC74" s="735"/>
      <c r="AD74" s="736"/>
    </row>
    <row r="75" spans="2:30" ht="28.5" customHeight="1" thickBot="1">
      <c r="B75" s="242"/>
      <c r="C75" s="242"/>
      <c r="D75" s="890" t="s">
        <v>333</v>
      </c>
      <c r="E75" s="890"/>
      <c r="F75" s="886">
        <f>H37</f>
        <v>0</v>
      </c>
      <c r="G75" s="886"/>
      <c r="H75" s="235" t="s">
        <v>28</v>
      </c>
      <c r="I75" s="242"/>
      <c r="J75" s="195"/>
      <c r="K75" s="183"/>
      <c r="M75" s="365"/>
      <c r="N75" s="849"/>
      <c r="O75" s="850"/>
      <c r="P75" s="853"/>
      <c r="Q75" s="853"/>
      <c r="R75" s="853"/>
      <c r="S75" s="853"/>
      <c r="T75" s="854"/>
      <c r="V75" s="1169"/>
      <c r="W75" s="1170"/>
      <c r="X75" s="1098"/>
      <c r="Y75" s="1099"/>
      <c r="AA75" s="731"/>
      <c r="AB75" s="732"/>
      <c r="AC75" s="735"/>
      <c r="AD75" s="736"/>
    </row>
    <row r="76" spans="2:30" ht="28.5" customHeight="1" thickBot="1">
      <c r="B76" s="193"/>
      <c r="C76" s="193"/>
      <c r="D76" s="861" t="s">
        <v>334</v>
      </c>
      <c r="E76" s="861"/>
      <c r="F76" s="886">
        <f>H71</f>
        <v>0</v>
      </c>
      <c r="G76" s="886"/>
      <c r="H76" s="235" t="s">
        <v>28</v>
      </c>
      <c r="I76" s="235"/>
      <c r="J76" s="195"/>
      <c r="K76" s="183"/>
      <c r="M76" s="365"/>
      <c r="N76" s="363"/>
      <c r="O76" s="363"/>
      <c r="P76" s="364"/>
      <c r="Q76" s="364"/>
      <c r="R76" s="364"/>
      <c r="S76" s="364"/>
      <c r="T76" s="364"/>
      <c r="V76" s="1171"/>
      <c r="W76" s="1172"/>
      <c r="X76" s="1173"/>
      <c r="Y76" s="1174"/>
      <c r="AA76" s="741" t="s">
        <v>676</v>
      </c>
      <c r="AB76" s="742"/>
      <c r="AC76" s="747">
        <f>SUM(AC17:AC75)</f>
        <v>0</v>
      </c>
      <c r="AD76" s="748"/>
    </row>
    <row r="77" spans="2:30" ht="28.5" customHeight="1">
      <c r="B77" s="193"/>
      <c r="C77" s="193"/>
      <c r="D77" s="861" t="s">
        <v>335</v>
      </c>
      <c r="E77" s="861"/>
      <c r="F77" s="886">
        <f>H37-H71</f>
        <v>0</v>
      </c>
      <c r="G77" s="886"/>
      <c r="H77" s="235" t="s">
        <v>336</v>
      </c>
      <c r="I77" s="888" t="s">
        <v>303</v>
      </c>
      <c r="J77" s="888"/>
      <c r="K77" s="888"/>
      <c r="M77" s="239"/>
      <c r="N77" s="862" t="s">
        <v>330</v>
      </c>
      <c r="O77" s="863"/>
      <c r="P77" s="868" t="s">
        <v>308</v>
      </c>
      <c r="Q77" s="812" t="s">
        <v>328</v>
      </c>
      <c r="R77" s="813"/>
      <c r="S77" s="814"/>
      <c r="T77" s="884" t="e">
        <f>T82/T80*S40</f>
        <v>#DIV/0!</v>
      </c>
      <c r="V77" s="751" t="s">
        <v>675</v>
      </c>
      <c r="W77" s="752"/>
      <c r="X77" s="755">
        <f>SUM(X20:X76)</f>
        <v>0</v>
      </c>
      <c r="Y77" s="756"/>
      <c r="AA77" s="743"/>
      <c r="AB77" s="744"/>
      <c r="AC77" s="744"/>
      <c r="AD77" s="749"/>
    </row>
    <row r="78" spans="2:30" ht="29.25" customHeight="1">
      <c r="B78" s="183"/>
      <c r="C78" s="183"/>
      <c r="D78" s="887" t="s">
        <v>304</v>
      </c>
      <c r="E78" s="887"/>
      <c r="F78" s="887"/>
      <c r="G78" s="887"/>
      <c r="H78" s="887"/>
      <c r="I78" s="887"/>
      <c r="J78" s="887"/>
      <c r="K78" s="195"/>
      <c r="M78" s="239"/>
      <c r="N78" s="864"/>
      <c r="O78" s="865"/>
      <c r="P78" s="869"/>
      <c r="Q78" s="815"/>
      <c r="R78" s="816"/>
      <c r="S78" s="817"/>
      <c r="T78" s="885"/>
      <c r="V78" s="751"/>
      <c r="W78" s="752"/>
      <c r="X78" s="755"/>
      <c r="Y78" s="756"/>
      <c r="AA78" s="743"/>
      <c r="AB78" s="744"/>
      <c r="AC78" s="744"/>
      <c r="AD78" s="749"/>
    </row>
    <row r="79" spans="2:30" ht="29.25" customHeight="1" thickBot="1">
      <c r="B79" s="183"/>
      <c r="C79" s="183"/>
      <c r="D79" s="183"/>
      <c r="F79" s="183"/>
      <c r="I79" s="889" t="s">
        <v>615</v>
      </c>
      <c r="J79" s="889"/>
      <c r="K79" s="889"/>
      <c r="L79" s="236"/>
      <c r="M79" s="240"/>
      <c r="N79" s="864"/>
      <c r="O79" s="865"/>
      <c r="P79" s="870"/>
      <c r="Q79" s="880" t="s">
        <v>325</v>
      </c>
      <c r="R79" s="881"/>
      <c r="S79" s="881"/>
      <c r="T79" s="882"/>
      <c r="V79" s="753"/>
      <c r="W79" s="754"/>
      <c r="X79" s="757"/>
      <c r="Y79" s="758"/>
      <c r="AA79" s="745"/>
      <c r="AB79" s="746"/>
      <c r="AC79" s="746"/>
      <c r="AD79" s="750"/>
    </row>
    <row r="80" spans="2:30" ht="29.25" customHeight="1" thickTop="1" thickBot="1">
      <c r="B80" s="193"/>
      <c r="C80" s="193"/>
      <c r="D80" s="193"/>
      <c r="J80" s="183"/>
      <c r="K80" s="183"/>
      <c r="L80" s="252"/>
      <c r="M80" s="253"/>
      <c r="N80" s="864"/>
      <c r="O80" s="865"/>
      <c r="P80" s="871" t="s">
        <v>322</v>
      </c>
      <c r="Q80" s="874" t="s">
        <v>326</v>
      </c>
      <c r="R80" s="875"/>
      <c r="S80" s="876"/>
      <c r="T80" s="739"/>
      <c r="V80" s="436"/>
      <c r="W80" s="436"/>
      <c r="X80" s="437"/>
      <c r="Y80" s="437"/>
    </row>
    <row r="81" spans="1:30" ht="31.5" customHeight="1" thickBot="1">
      <c r="B81" s="193"/>
      <c r="C81" s="193"/>
      <c r="D81" s="193"/>
      <c r="E81" s="246" t="s">
        <v>337</v>
      </c>
      <c r="F81" s="237"/>
      <c r="G81" s="237"/>
      <c r="H81" s="237"/>
      <c r="J81" s="195"/>
      <c r="K81" s="195"/>
      <c r="M81" s="239"/>
      <c r="N81" s="864"/>
      <c r="O81" s="865"/>
      <c r="P81" s="872"/>
      <c r="Q81" s="877"/>
      <c r="R81" s="878"/>
      <c r="S81" s="879"/>
      <c r="T81" s="740"/>
      <c r="V81" s="715" t="s">
        <v>620</v>
      </c>
      <c r="W81" s="716"/>
      <c r="X81" s="719">
        <f>P68+X77+AC76</f>
        <v>0</v>
      </c>
      <c r="Y81" s="719"/>
      <c r="Z81" s="719"/>
      <c r="AA81" s="719"/>
      <c r="AB81" s="719"/>
      <c r="AC81" s="719"/>
      <c r="AD81" s="737" t="s">
        <v>678</v>
      </c>
    </row>
    <row r="82" spans="1:30" ht="31.5" customHeight="1" thickBot="1">
      <c r="B82" s="193"/>
      <c r="C82" s="193"/>
      <c r="D82" s="193"/>
      <c r="J82" s="183"/>
      <c r="K82" s="183"/>
      <c r="M82" s="336"/>
      <c r="N82" s="864"/>
      <c r="O82" s="865"/>
      <c r="P82" s="872"/>
      <c r="Q82" s="874" t="s">
        <v>327</v>
      </c>
      <c r="R82" s="875"/>
      <c r="S82" s="876"/>
      <c r="T82" s="739"/>
      <c r="V82" s="717"/>
      <c r="W82" s="718"/>
      <c r="X82" s="720"/>
      <c r="Y82" s="720"/>
      <c r="Z82" s="720"/>
      <c r="AA82" s="720"/>
      <c r="AB82" s="720"/>
      <c r="AC82" s="720"/>
      <c r="AD82" s="738"/>
    </row>
    <row r="83" spans="1:30" ht="49.5" customHeight="1" thickBot="1">
      <c r="B83" s="193"/>
      <c r="C83" s="193"/>
      <c r="D83" s="193"/>
      <c r="E83" s="334" t="s">
        <v>337</v>
      </c>
      <c r="F83" s="237"/>
      <c r="G83" s="335"/>
      <c r="H83" s="335"/>
      <c r="I83" s="883" t="s">
        <v>338</v>
      </c>
      <c r="J83" s="883"/>
      <c r="K83" s="883"/>
      <c r="L83" s="883"/>
      <c r="N83" s="866"/>
      <c r="O83" s="867"/>
      <c r="P83" s="873"/>
      <c r="Q83" s="877"/>
      <c r="R83" s="878"/>
      <c r="S83" s="879"/>
      <c r="T83" s="740"/>
      <c r="V83" s="438" t="s">
        <v>677</v>
      </c>
      <c r="W83" s="439"/>
      <c r="X83" s="721">
        <f>52000+(420*J3)</f>
        <v>52000</v>
      </c>
      <c r="Y83" s="721"/>
      <c r="Z83" s="721"/>
      <c r="AA83" s="721"/>
      <c r="AB83" s="721"/>
      <c r="AC83" s="721"/>
      <c r="AD83" s="440" t="s">
        <v>678</v>
      </c>
    </row>
    <row r="84" spans="1:30" ht="6.75" customHeight="1">
      <c r="B84" s="193"/>
      <c r="C84" s="193"/>
      <c r="D84" s="193"/>
      <c r="F84" s="227"/>
      <c r="G84" s="227"/>
      <c r="H84" s="199"/>
      <c r="J84" s="183"/>
      <c r="K84" s="183"/>
    </row>
    <row r="85" spans="1:30" ht="19.5" customHeight="1">
      <c r="B85" s="210"/>
      <c r="C85" s="210"/>
      <c r="D85" s="210"/>
      <c r="F85" s="227"/>
      <c r="G85" s="227"/>
      <c r="H85" s="199"/>
      <c r="J85" s="195"/>
      <c r="K85" s="195"/>
      <c r="L85" s="359"/>
    </row>
    <row r="86" spans="1:30" ht="8.25" customHeight="1">
      <c r="B86" s="193"/>
      <c r="C86" s="193"/>
      <c r="D86" s="193"/>
      <c r="E86" s="184"/>
      <c r="F86" s="810"/>
      <c r="G86" s="818"/>
      <c r="H86" s="818"/>
      <c r="I86" s="818"/>
      <c r="J86" s="818"/>
      <c r="K86" s="819"/>
    </row>
    <row r="87" spans="1:30">
      <c r="B87" s="193"/>
      <c r="C87" s="193"/>
      <c r="D87" s="193"/>
      <c r="E87" s="184"/>
      <c r="F87" s="810"/>
      <c r="G87" s="818"/>
      <c r="H87" s="818"/>
      <c r="I87" s="818"/>
      <c r="J87" s="818"/>
      <c r="K87" s="819"/>
    </row>
    <row r="88" spans="1:30">
      <c r="B88" s="193"/>
      <c r="C88" s="193"/>
      <c r="D88" s="193"/>
      <c r="G88" s="184"/>
      <c r="H88" s="184"/>
      <c r="I88" s="184"/>
      <c r="J88" s="184"/>
      <c r="K88" s="819"/>
    </row>
    <row r="89" spans="1:30" ht="15.75">
      <c r="A89" s="214"/>
      <c r="B89" s="215"/>
      <c r="C89" s="215"/>
      <c r="D89" s="215"/>
      <c r="F89" s="810"/>
      <c r="G89" s="811"/>
      <c r="H89" s="811"/>
      <c r="I89" s="811"/>
      <c r="J89" s="811"/>
      <c r="K89" s="819"/>
    </row>
    <row r="90" spans="1:30" ht="15.75">
      <c r="A90" s="214"/>
      <c r="B90" s="216"/>
      <c r="C90" s="216"/>
      <c r="D90" s="216"/>
      <c r="F90" s="810"/>
      <c r="G90" s="811"/>
      <c r="H90" s="811"/>
      <c r="I90" s="811"/>
      <c r="J90" s="811"/>
      <c r="K90" s="195"/>
    </row>
    <row r="91" spans="1:30" ht="93">
      <c r="A91" s="214"/>
      <c r="B91" s="216"/>
      <c r="C91" s="216"/>
      <c r="D91" s="216"/>
      <c r="G91" s="204"/>
      <c r="H91" s="205"/>
      <c r="I91" s="206"/>
      <c r="J91" s="207"/>
      <c r="K91" s="183"/>
    </row>
    <row r="92" spans="1:30" ht="62.25">
      <c r="B92" s="193"/>
      <c r="C92" s="193"/>
      <c r="D92" s="193"/>
      <c r="J92" s="195"/>
      <c r="K92" s="212"/>
      <c r="L92" s="208"/>
      <c r="M92" s="209"/>
    </row>
    <row r="93" spans="1:30">
      <c r="B93" s="193"/>
      <c r="C93" s="193"/>
      <c r="D93" s="193"/>
      <c r="F93" s="188"/>
      <c r="G93" s="188"/>
      <c r="H93" s="188"/>
      <c r="I93" s="188"/>
      <c r="J93" s="188"/>
      <c r="K93" s="188"/>
      <c r="M93" s="184"/>
    </row>
    <row r="94" spans="1:30" ht="34.5">
      <c r="B94" s="193"/>
      <c r="C94" s="193"/>
      <c r="D94" s="193"/>
      <c r="G94" s="213"/>
      <c r="H94" s="213"/>
      <c r="I94" s="213"/>
      <c r="J94" s="213"/>
      <c r="K94" s="213"/>
      <c r="L94" s="184"/>
    </row>
    <row r="95" spans="1:30">
      <c r="B95" s="193"/>
      <c r="C95" s="193"/>
      <c r="D95" s="193"/>
      <c r="F95" s="183"/>
      <c r="J95" s="183"/>
      <c r="K95" s="183"/>
      <c r="L95" s="184"/>
    </row>
    <row r="96" spans="1:30">
      <c r="B96" s="193"/>
      <c r="C96" s="193"/>
      <c r="D96" s="193"/>
      <c r="F96" s="183"/>
      <c r="J96" s="183"/>
      <c r="K96" s="183"/>
    </row>
    <row r="97" spans="2:11">
      <c r="B97" s="193"/>
      <c r="C97" s="193"/>
      <c r="D97" s="193"/>
      <c r="F97" s="183"/>
      <c r="J97" s="183"/>
      <c r="K97" s="183"/>
    </row>
    <row r="98" spans="2:11">
      <c r="B98" s="193"/>
      <c r="C98" s="193"/>
      <c r="D98" s="193"/>
      <c r="F98" s="183"/>
      <c r="J98" s="183"/>
      <c r="K98" s="183"/>
    </row>
    <row r="99" spans="2:11">
      <c r="B99" s="193"/>
      <c r="C99" s="193"/>
      <c r="D99" s="193"/>
      <c r="F99" s="183"/>
      <c r="J99" s="183"/>
      <c r="K99" s="183"/>
    </row>
    <row r="100" spans="2:11">
      <c r="B100" s="193"/>
      <c r="C100" s="193"/>
      <c r="D100" s="193"/>
      <c r="J100" s="195"/>
      <c r="K100" s="195"/>
    </row>
    <row r="101" spans="2:11">
      <c r="B101" s="193"/>
      <c r="C101" s="193"/>
      <c r="D101" s="193"/>
      <c r="J101" s="195"/>
      <c r="K101" s="195"/>
    </row>
    <row r="102" spans="2:11">
      <c r="B102" s="193"/>
      <c r="C102" s="193"/>
      <c r="D102" s="193"/>
      <c r="J102" s="195"/>
      <c r="K102" s="195"/>
    </row>
    <row r="103" spans="2:11">
      <c r="B103" s="193"/>
      <c r="C103" s="193"/>
      <c r="D103" s="193"/>
      <c r="J103" s="195"/>
      <c r="K103" s="195"/>
    </row>
    <row r="104" spans="2:11">
      <c r="B104" s="193"/>
      <c r="C104" s="193"/>
      <c r="D104" s="193"/>
      <c r="J104" s="195"/>
      <c r="K104" s="195"/>
    </row>
    <row r="105" spans="2:11">
      <c r="B105" s="193"/>
      <c r="C105" s="193"/>
      <c r="D105" s="193"/>
      <c r="J105" s="195"/>
      <c r="K105" s="195"/>
    </row>
    <row r="106" spans="2:11">
      <c r="B106" s="193"/>
      <c r="C106" s="193"/>
      <c r="D106" s="193"/>
      <c r="J106" s="195"/>
      <c r="K106" s="195"/>
    </row>
    <row r="107" spans="2:11">
      <c r="B107" s="193"/>
      <c r="C107" s="193"/>
      <c r="D107" s="193"/>
      <c r="J107" s="195"/>
      <c r="K107" s="195"/>
    </row>
    <row r="108" spans="2:11">
      <c r="B108" s="193"/>
      <c r="C108" s="193"/>
      <c r="D108" s="193"/>
      <c r="J108" s="195"/>
      <c r="K108" s="195"/>
    </row>
    <row r="109" spans="2:11">
      <c r="B109" s="193"/>
      <c r="C109" s="193"/>
      <c r="D109" s="193"/>
      <c r="J109" s="195"/>
      <c r="K109" s="195"/>
    </row>
    <row r="110" spans="2:11">
      <c r="B110" s="193"/>
      <c r="C110" s="193"/>
      <c r="D110" s="193"/>
      <c r="J110" s="195"/>
      <c r="K110" s="195"/>
    </row>
    <row r="111" spans="2:11">
      <c r="B111" s="193"/>
      <c r="C111" s="193"/>
      <c r="D111" s="193"/>
      <c r="J111" s="195"/>
      <c r="K111" s="195"/>
    </row>
    <row r="112" spans="2:11">
      <c r="B112" s="193"/>
      <c r="C112" s="193"/>
      <c r="D112" s="193"/>
      <c r="J112" s="195"/>
      <c r="K112" s="195"/>
    </row>
    <row r="113" spans="2:11">
      <c r="B113" s="193"/>
      <c r="C113" s="193"/>
      <c r="D113" s="193"/>
      <c r="J113" s="195"/>
      <c r="K113" s="195"/>
    </row>
    <row r="114" spans="2:11">
      <c r="B114" s="193"/>
      <c r="C114" s="193"/>
      <c r="D114" s="193"/>
      <c r="J114" s="195"/>
      <c r="K114" s="195"/>
    </row>
    <row r="115" spans="2:11">
      <c r="B115" s="193"/>
      <c r="C115" s="193"/>
      <c r="D115" s="193"/>
      <c r="J115" s="195"/>
      <c r="K115" s="195"/>
    </row>
    <row r="116" spans="2:11">
      <c r="B116" s="193"/>
      <c r="C116" s="193"/>
      <c r="D116" s="193"/>
      <c r="J116" s="195"/>
      <c r="K116" s="195"/>
    </row>
    <row r="117" spans="2:11">
      <c r="B117" s="193"/>
      <c r="C117" s="193"/>
      <c r="D117" s="193"/>
      <c r="J117" s="195"/>
      <c r="K117" s="195"/>
    </row>
    <row r="118" spans="2:11">
      <c r="B118" s="193"/>
      <c r="C118" s="193"/>
      <c r="D118" s="193"/>
      <c r="J118" s="195"/>
      <c r="K118" s="195"/>
    </row>
    <row r="119" spans="2:11">
      <c r="B119" s="193"/>
      <c r="C119" s="193"/>
      <c r="D119" s="193"/>
      <c r="J119" s="195"/>
      <c r="K119" s="195"/>
    </row>
    <row r="120" spans="2:11">
      <c r="B120" s="193"/>
      <c r="C120" s="193"/>
      <c r="D120" s="193"/>
      <c r="J120" s="195"/>
      <c r="K120" s="195"/>
    </row>
    <row r="121" spans="2:11">
      <c r="B121" s="193"/>
      <c r="C121" s="193"/>
      <c r="D121" s="193"/>
      <c r="J121" s="195"/>
      <c r="K121" s="195"/>
    </row>
    <row r="122" spans="2:11">
      <c r="B122" s="193"/>
      <c r="C122" s="193"/>
      <c r="D122" s="193"/>
      <c r="J122" s="195"/>
      <c r="K122" s="195"/>
    </row>
    <row r="123" spans="2:11">
      <c r="B123" s="193"/>
      <c r="C123" s="193"/>
      <c r="D123" s="193"/>
      <c r="J123" s="195"/>
      <c r="K123" s="195"/>
    </row>
    <row r="124" spans="2:11">
      <c r="B124" s="193"/>
      <c r="C124" s="193"/>
      <c r="D124" s="193"/>
      <c r="J124" s="195"/>
      <c r="K124" s="195"/>
    </row>
    <row r="125" spans="2:11">
      <c r="B125" s="193"/>
      <c r="C125" s="193"/>
      <c r="D125" s="193"/>
      <c r="J125" s="195"/>
      <c r="K125" s="195"/>
    </row>
    <row r="126" spans="2:11">
      <c r="B126" s="193"/>
      <c r="C126" s="193"/>
      <c r="D126" s="193"/>
      <c r="J126" s="195"/>
      <c r="K126" s="195"/>
    </row>
    <row r="127" spans="2:11">
      <c r="B127" s="193"/>
      <c r="C127" s="193"/>
      <c r="D127" s="193"/>
      <c r="J127" s="195"/>
      <c r="K127" s="195"/>
    </row>
    <row r="128" spans="2:11">
      <c r="B128" s="193"/>
      <c r="C128" s="193"/>
      <c r="D128" s="193"/>
      <c r="J128" s="195"/>
      <c r="K128" s="195"/>
    </row>
    <row r="129" spans="2:11">
      <c r="B129" s="193"/>
      <c r="C129" s="193"/>
      <c r="D129" s="193"/>
      <c r="J129" s="195"/>
      <c r="K129" s="195"/>
    </row>
    <row r="130" spans="2:11">
      <c r="B130" s="193"/>
      <c r="C130" s="193"/>
      <c r="D130" s="193"/>
      <c r="J130" s="195"/>
      <c r="K130" s="195"/>
    </row>
    <row r="131" spans="2:11">
      <c r="B131" s="193"/>
      <c r="C131" s="193"/>
      <c r="D131" s="193"/>
      <c r="J131" s="195"/>
      <c r="K131" s="195"/>
    </row>
    <row r="132" spans="2:11">
      <c r="B132" s="193"/>
      <c r="C132" s="193"/>
      <c r="D132" s="193"/>
      <c r="J132" s="195"/>
      <c r="K132" s="195"/>
    </row>
    <row r="133" spans="2:11">
      <c r="B133" s="193"/>
      <c r="C133" s="193"/>
      <c r="D133" s="193"/>
      <c r="J133" s="195"/>
      <c r="K133" s="195"/>
    </row>
    <row r="134" spans="2:11">
      <c r="B134" s="193"/>
      <c r="C134" s="193"/>
      <c r="D134" s="193"/>
      <c r="J134" s="195"/>
      <c r="K134" s="195"/>
    </row>
    <row r="135" spans="2:11">
      <c r="B135" s="193"/>
      <c r="C135" s="193"/>
      <c r="D135" s="193"/>
      <c r="J135" s="195"/>
      <c r="K135" s="195"/>
    </row>
    <row r="136" spans="2:11">
      <c r="B136" s="193"/>
      <c r="C136" s="193"/>
      <c r="D136" s="193"/>
      <c r="J136" s="195"/>
      <c r="K136" s="195"/>
    </row>
    <row r="137" spans="2:11">
      <c r="B137" s="193"/>
      <c r="C137" s="193"/>
      <c r="D137" s="193"/>
      <c r="J137" s="195"/>
      <c r="K137" s="195"/>
    </row>
    <row r="138" spans="2:11">
      <c r="B138" s="193"/>
      <c r="C138" s="193"/>
      <c r="D138" s="193"/>
      <c r="J138" s="195"/>
      <c r="K138" s="195"/>
    </row>
    <row r="139" spans="2:11">
      <c r="B139" s="193"/>
      <c r="C139" s="193"/>
      <c r="D139" s="193"/>
      <c r="J139" s="195"/>
      <c r="K139" s="195"/>
    </row>
    <row r="140" spans="2:11">
      <c r="B140" s="193"/>
      <c r="C140" s="193"/>
      <c r="D140" s="193"/>
      <c r="J140" s="195"/>
      <c r="K140" s="195"/>
    </row>
    <row r="141" spans="2:11">
      <c r="B141" s="193"/>
      <c r="C141" s="193"/>
      <c r="D141" s="193"/>
      <c r="J141" s="195"/>
      <c r="K141" s="195"/>
    </row>
    <row r="142" spans="2:11">
      <c r="B142" s="193"/>
      <c r="C142" s="193"/>
      <c r="D142" s="193"/>
      <c r="J142" s="195"/>
      <c r="K142" s="195"/>
    </row>
    <row r="143" spans="2:11">
      <c r="B143" s="193"/>
      <c r="C143" s="193"/>
      <c r="D143" s="193"/>
      <c r="J143" s="195"/>
      <c r="K143" s="195"/>
    </row>
    <row r="144" spans="2:11">
      <c r="B144" s="193"/>
      <c r="C144" s="193"/>
      <c r="D144" s="193"/>
      <c r="J144" s="195"/>
      <c r="K144" s="195"/>
    </row>
    <row r="145" spans="2:11">
      <c r="B145" s="193"/>
      <c r="C145" s="193"/>
      <c r="D145" s="193"/>
      <c r="J145" s="195"/>
      <c r="K145" s="195"/>
    </row>
    <row r="146" spans="2:11">
      <c r="B146" s="193"/>
      <c r="C146" s="193"/>
      <c r="D146" s="193"/>
      <c r="J146" s="195"/>
      <c r="K146" s="195"/>
    </row>
    <row r="147" spans="2:11">
      <c r="B147" s="193"/>
      <c r="C147" s="193"/>
      <c r="D147" s="193"/>
      <c r="J147" s="195"/>
      <c r="K147" s="195"/>
    </row>
    <row r="148" spans="2:11">
      <c r="B148" s="193"/>
      <c r="C148" s="193"/>
      <c r="D148" s="193"/>
      <c r="J148" s="195"/>
      <c r="K148" s="195"/>
    </row>
    <row r="149" spans="2:11">
      <c r="B149" s="193"/>
      <c r="C149" s="193"/>
      <c r="D149" s="193"/>
      <c r="J149" s="195"/>
      <c r="K149" s="195"/>
    </row>
    <row r="150" spans="2:11">
      <c r="B150" s="193"/>
      <c r="C150" s="193"/>
      <c r="D150" s="193"/>
      <c r="J150" s="195"/>
      <c r="K150" s="195"/>
    </row>
    <row r="151" spans="2:11">
      <c r="B151" s="193"/>
      <c r="C151" s="193"/>
      <c r="D151" s="193"/>
      <c r="J151" s="195"/>
      <c r="K151" s="195"/>
    </row>
    <row r="152" spans="2:11">
      <c r="B152" s="193"/>
      <c r="C152" s="193"/>
      <c r="D152" s="193"/>
      <c r="J152" s="195"/>
      <c r="K152" s="195"/>
    </row>
    <row r="153" spans="2:11">
      <c r="B153" s="193"/>
      <c r="C153" s="193"/>
      <c r="D153" s="193"/>
      <c r="J153" s="195"/>
      <c r="K153" s="195"/>
    </row>
    <row r="154" spans="2:11">
      <c r="B154" s="193"/>
      <c r="C154" s="193"/>
      <c r="D154" s="193"/>
      <c r="J154" s="195"/>
      <c r="K154" s="195"/>
    </row>
    <row r="155" spans="2:11">
      <c r="B155" s="193"/>
      <c r="C155" s="193"/>
      <c r="D155" s="193"/>
      <c r="J155" s="195"/>
      <c r="K155" s="195"/>
    </row>
    <row r="156" spans="2:11">
      <c r="B156" s="193"/>
      <c r="C156" s="193"/>
      <c r="D156" s="193"/>
      <c r="J156" s="195"/>
      <c r="K156" s="195"/>
    </row>
    <row r="157" spans="2:11">
      <c r="B157" s="193"/>
      <c r="C157" s="193"/>
      <c r="D157" s="193"/>
      <c r="J157" s="195"/>
      <c r="K157" s="195"/>
    </row>
    <row r="158" spans="2:11">
      <c r="B158" s="193"/>
      <c r="C158" s="193"/>
      <c r="D158" s="193"/>
      <c r="J158" s="195"/>
      <c r="K158" s="195"/>
    </row>
    <row r="159" spans="2:11">
      <c r="B159" s="193"/>
      <c r="C159" s="193"/>
      <c r="D159" s="193"/>
      <c r="J159" s="195"/>
      <c r="K159" s="195"/>
    </row>
    <row r="160" spans="2:11">
      <c r="B160" s="193"/>
      <c r="C160" s="193"/>
      <c r="D160" s="193"/>
      <c r="J160" s="195"/>
      <c r="K160" s="195"/>
    </row>
    <row r="161" spans="2:11">
      <c r="B161" s="193"/>
      <c r="C161" s="193"/>
      <c r="D161" s="193"/>
      <c r="J161" s="195"/>
      <c r="K161" s="195"/>
    </row>
    <row r="162" spans="2:11">
      <c r="B162" s="193"/>
      <c r="C162" s="193"/>
      <c r="D162" s="193"/>
      <c r="J162" s="195"/>
      <c r="K162" s="195"/>
    </row>
    <row r="163" spans="2:11">
      <c r="B163" s="193"/>
      <c r="C163" s="193"/>
      <c r="D163" s="193"/>
      <c r="J163" s="195"/>
      <c r="K163" s="195"/>
    </row>
    <row r="164" spans="2:11">
      <c r="B164" s="193"/>
      <c r="C164" s="193"/>
      <c r="D164" s="193"/>
      <c r="J164" s="195"/>
      <c r="K164" s="195"/>
    </row>
    <row r="165" spans="2:11">
      <c r="B165" s="193"/>
      <c r="C165" s="193"/>
      <c r="D165" s="193"/>
      <c r="J165" s="195"/>
      <c r="K165" s="195"/>
    </row>
    <row r="166" spans="2:11">
      <c r="B166" s="193"/>
      <c r="C166" s="193"/>
      <c r="D166" s="193"/>
      <c r="J166" s="195"/>
      <c r="K166" s="195"/>
    </row>
    <row r="167" spans="2:11">
      <c r="B167" s="193"/>
      <c r="C167" s="193"/>
      <c r="D167" s="193"/>
      <c r="J167" s="195"/>
      <c r="K167" s="195"/>
    </row>
    <row r="168" spans="2:11">
      <c r="B168" s="193"/>
      <c r="C168" s="193"/>
      <c r="D168" s="193"/>
      <c r="J168" s="195"/>
      <c r="K168" s="195"/>
    </row>
    <row r="169" spans="2:11">
      <c r="B169" s="193"/>
      <c r="C169" s="193"/>
      <c r="D169" s="193"/>
      <c r="J169" s="195"/>
      <c r="K169" s="195"/>
    </row>
    <row r="170" spans="2:11">
      <c r="B170" s="193"/>
      <c r="C170" s="193"/>
      <c r="D170" s="193"/>
      <c r="J170" s="195"/>
      <c r="K170" s="195"/>
    </row>
    <row r="171" spans="2:11">
      <c r="B171" s="193"/>
      <c r="C171" s="193"/>
      <c r="D171" s="193"/>
      <c r="J171" s="195"/>
      <c r="K171" s="195"/>
    </row>
    <row r="172" spans="2:11">
      <c r="B172" s="193"/>
      <c r="C172" s="193"/>
      <c r="D172" s="193"/>
      <c r="J172" s="195"/>
      <c r="K172" s="195"/>
    </row>
    <row r="173" spans="2:11">
      <c r="B173" s="193"/>
      <c r="C173" s="193"/>
      <c r="D173" s="193"/>
      <c r="J173" s="195"/>
      <c r="K173" s="195"/>
    </row>
    <row r="174" spans="2:11">
      <c r="B174" s="193"/>
      <c r="C174" s="193"/>
      <c r="D174" s="193"/>
      <c r="J174" s="195"/>
      <c r="K174" s="195"/>
    </row>
    <row r="175" spans="2:11">
      <c r="B175" s="193"/>
      <c r="C175" s="193"/>
      <c r="D175" s="193"/>
      <c r="J175" s="195"/>
      <c r="K175" s="195"/>
    </row>
    <row r="176" spans="2:11">
      <c r="B176" s="193"/>
      <c r="C176" s="193"/>
      <c r="D176" s="193"/>
      <c r="J176" s="195"/>
      <c r="K176" s="195"/>
    </row>
    <row r="177" spans="2:11">
      <c r="B177" s="193"/>
      <c r="C177" s="193"/>
      <c r="D177" s="193"/>
      <c r="J177" s="195"/>
      <c r="K177" s="195"/>
    </row>
    <row r="178" spans="2:11">
      <c r="B178" s="193"/>
      <c r="C178" s="193"/>
      <c r="D178" s="193"/>
      <c r="J178" s="195"/>
      <c r="K178" s="195"/>
    </row>
    <row r="179" spans="2:11">
      <c r="B179" s="193"/>
      <c r="C179" s="193"/>
      <c r="D179" s="193"/>
      <c r="J179" s="195"/>
      <c r="K179" s="195"/>
    </row>
    <row r="180" spans="2:11">
      <c r="B180" s="193"/>
      <c r="C180" s="193"/>
      <c r="D180" s="193"/>
      <c r="J180" s="195"/>
      <c r="K180" s="195"/>
    </row>
    <row r="181" spans="2:11">
      <c r="B181" s="193"/>
      <c r="C181" s="193"/>
      <c r="D181" s="193"/>
      <c r="J181" s="195"/>
      <c r="K181" s="195"/>
    </row>
    <row r="182" spans="2:11">
      <c r="B182" s="193"/>
      <c r="C182" s="193"/>
      <c r="D182" s="193"/>
      <c r="J182" s="195"/>
      <c r="K182" s="195"/>
    </row>
    <row r="183" spans="2:11">
      <c r="B183" s="193"/>
      <c r="C183" s="193"/>
      <c r="D183" s="193"/>
      <c r="J183" s="195"/>
      <c r="K183" s="195"/>
    </row>
    <row r="184" spans="2:11">
      <c r="B184" s="193"/>
      <c r="C184" s="193"/>
      <c r="D184" s="193"/>
      <c r="J184" s="195"/>
      <c r="K184" s="195"/>
    </row>
    <row r="185" spans="2:11">
      <c r="B185" s="193"/>
      <c r="C185" s="193"/>
      <c r="D185" s="193"/>
      <c r="J185" s="195"/>
      <c r="K185" s="195"/>
    </row>
    <row r="186" spans="2:11">
      <c r="B186" s="193"/>
      <c r="C186" s="193"/>
      <c r="D186" s="193"/>
      <c r="J186" s="195"/>
      <c r="K186" s="195"/>
    </row>
    <row r="187" spans="2:11">
      <c r="B187" s="193"/>
      <c r="C187" s="193"/>
      <c r="D187" s="193"/>
      <c r="J187" s="195"/>
      <c r="K187" s="195"/>
    </row>
    <row r="188" spans="2:11">
      <c r="B188" s="193"/>
      <c r="C188" s="193"/>
      <c r="D188" s="193"/>
      <c r="J188" s="195"/>
      <c r="K188" s="195"/>
    </row>
    <row r="189" spans="2:11">
      <c r="B189" s="193"/>
      <c r="C189" s="193"/>
      <c r="D189" s="193"/>
      <c r="J189" s="195"/>
      <c r="K189" s="195"/>
    </row>
    <row r="190" spans="2:11">
      <c r="B190" s="193"/>
      <c r="C190" s="193"/>
      <c r="D190" s="193"/>
      <c r="J190" s="195"/>
      <c r="K190" s="195"/>
    </row>
    <row r="191" spans="2:11">
      <c r="B191" s="193"/>
      <c r="C191" s="193"/>
      <c r="D191" s="193"/>
      <c r="J191" s="195"/>
      <c r="K191" s="195"/>
    </row>
    <row r="192" spans="2:11">
      <c r="B192" s="193"/>
      <c r="C192" s="193"/>
      <c r="D192" s="193"/>
      <c r="J192" s="195"/>
      <c r="K192" s="195"/>
    </row>
    <row r="193" spans="2:11">
      <c r="B193" s="193"/>
      <c r="C193" s="193"/>
      <c r="D193" s="193"/>
      <c r="J193" s="195"/>
      <c r="K193" s="195"/>
    </row>
    <row r="194" spans="2:11">
      <c r="B194" s="193"/>
      <c r="C194" s="193"/>
      <c r="D194" s="193"/>
      <c r="J194" s="195"/>
      <c r="K194" s="195"/>
    </row>
    <row r="195" spans="2:11">
      <c r="B195" s="193"/>
      <c r="C195" s="193"/>
      <c r="D195" s="193"/>
      <c r="J195" s="195"/>
      <c r="K195" s="195"/>
    </row>
    <row r="196" spans="2:11">
      <c r="B196" s="193"/>
      <c r="C196" s="193"/>
      <c r="D196" s="193"/>
      <c r="J196" s="195"/>
      <c r="K196" s="195"/>
    </row>
    <row r="197" spans="2:11">
      <c r="B197" s="193"/>
      <c r="C197" s="193"/>
      <c r="D197" s="193"/>
      <c r="J197" s="195"/>
      <c r="K197" s="195"/>
    </row>
    <row r="198" spans="2:11">
      <c r="B198" s="193"/>
      <c r="C198" s="193"/>
      <c r="D198" s="193"/>
      <c r="J198" s="195"/>
      <c r="K198" s="195"/>
    </row>
    <row r="199" spans="2:11">
      <c r="B199" s="193"/>
      <c r="C199" s="193"/>
      <c r="D199" s="193"/>
      <c r="J199" s="195"/>
      <c r="K199" s="195"/>
    </row>
    <row r="200" spans="2:11">
      <c r="B200" s="193"/>
      <c r="C200" s="193"/>
      <c r="D200" s="193"/>
      <c r="J200" s="195"/>
      <c r="K200" s="195"/>
    </row>
    <row r="201" spans="2:11">
      <c r="B201" s="193"/>
      <c r="C201" s="193"/>
      <c r="D201" s="193"/>
      <c r="J201" s="195"/>
      <c r="K201" s="195"/>
    </row>
    <row r="202" spans="2:11">
      <c r="B202" s="193"/>
      <c r="C202" s="193"/>
      <c r="D202" s="193"/>
      <c r="J202" s="195"/>
      <c r="K202" s="195"/>
    </row>
    <row r="203" spans="2:11">
      <c r="B203" s="193"/>
      <c r="C203" s="193"/>
      <c r="D203" s="193"/>
      <c r="J203" s="195"/>
      <c r="K203" s="195"/>
    </row>
    <row r="204" spans="2:11">
      <c r="B204" s="193"/>
      <c r="C204" s="193"/>
      <c r="D204" s="193"/>
      <c r="J204" s="195"/>
      <c r="K204" s="195"/>
    </row>
    <row r="205" spans="2:11">
      <c r="B205" s="193"/>
      <c r="C205" s="193"/>
      <c r="D205" s="193"/>
      <c r="J205" s="195"/>
      <c r="K205" s="195"/>
    </row>
    <row r="206" spans="2:11">
      <c r="B206" s="193"/>
      <c r="C206" s="193"/>
      <c r="D206" s="193"/>
      <c r="J206" s="195"/>
      <c r="K206" s="195"/>
    </row>
    <row r="207" spans="2:11">
      <c r="B207" s="193"/>
      <c r="C207" s="193"/>
      <c r="D207" s="193"/>
      <c r="J207" s="195"/>
      <c r="K207" s="195"/>
    </row>
    <row r="208" spans="2:11">
      <c r="B208" s="193"/>
      <c r="C208" s="193"/>
      <c r="D208" s="193"/>
      <c r="J208" s="195"/>
      <c r="K208" s="195"/>
    </row>
    <row r="209" spans="2:11">
      <c r="B209" s="193"/>
      <c r="C209" s="193"/>
      <c r="D209" s="193"/>
      <c r="J209" s="195"/>
      <c r="K209" s="195"/>
    </row>
    <row r="210" spans="2:11">
      <c r="B210" s="193"/>
      <c r="C210" s="193"/>
      <c r="D210" s="193"/>
      <c r="J210" s="195"/>
      <c r="K210" s="195"/>
    </row>
    <row r="211" spans="2:11">
      <c r="B211" s="193"/>
      <c r="C211" s="193"/>
      <c r="D211" s="193"/>
      <c r="J211" s="195"/>
      <c r="K211" s="195"/>
    </row>
    <row r="212" spans="2:11">
      <c r="B212" s="193"/>
      <c r="C212" s="193"/>
      <c r="D212" s="193"/>
      <c r="J212" s="195"/>
      <c r="K212" s="195"/>
    </row>
    <row r="213" spans="2:11">
      <c r="B213" s="193"/>
      <c r="C213" s="193"/>
      <c r="D213" s="193"/>
      <c r="J213" s="195"/>
      <c r="K213" s="195"/>
    </row>
    <row r="214" spans="2:11">
      <c r="B214" s="193"/>
      <c r="C214" s="193"/>
      <c r="D214" s="193"/>
      <c r="J214" s="195"/>
      <c r="K214" s="195"/>
    </row>
    <row r="215" spans="2:11">
      <c r="B215" s="193"/>
      <c r="C215" s="193"/>
      <c r="D215" s="193"/>
      <c r="J215" s="195"/>
      <c r="K215" s="195"/>
    </row>
    <row r="216" spans="2:11">
      <c r="B216" s="193"/>
      <c r="C216" s="193"/>
      <c r="D216" s="193"/>
      <c r="J216" s="195"/>
      <c r="K216" s="195"/>
    </row>
    <row r="217" spans="2:11">
      <c r="B217" s="193"/>
      <c r="C217" s="193"/>
      <c r="D217" s="193"/>
      <c r="J217" s="195"/>
      <c r="K217" s="195"/>
    </row>
    <row r="218" spans="2:11">
      <c r="B218" s="193"/>
      <c r="C218" s="193"/>
      <c r="D218" s="193"/>
      <c r="J218" s="195"/>
      <c r="K218" s="195"/>
    </row>
    <row r="219" spans="2:11">
      <c r="B219" s="193"/>
      <c r="C219" s="193"/>
      <c r="D219" s="193"/>
      <c r="J219" s="195"/>
      <c r="K219" s="195"/>
    </row>
    <row r="220" spans="2:11">
      <c r="B220" s="193"/>
      <c r="C220" s="193"/>
      <c r="D220" s="193"/>
      <c r="J220" s="195"/>
      <c r="K220" s="195"/>
    </row>
    <row r="221" spans="2:11">
      <c r="B221" s="193"/>
      <c r="C221" s="193"/>
      <c r="D221" s="193"/>
      <c r="J221" s="195"/>
      <c r="K221" s="195"/>
    </row>
    <row r="222" spans="2:11">
      <c r="B222" s="193"/>
      <c r="C222" s="193"/>
      <c r="D222" s="193"/>
      <c r="J222" s="195"/>
      <c r="K222" s="195"/>
    </row>
    <row r="223" spans="2:11">
      <c r="B223" s="193"/>
      <c r="C223" s="193"/>
      <c r="D223" s="193"/>
      <c r="J223" s="195"/>
      <c r="K223" s="195"/>
    </row>
    <row r="224" spans="2:11">
      <c r="B224" s="193"/>
      <c r="C224" s="193"/>
      <c r="D224" s="193"/>
      <c r="J224" s="195"/>
      <c r="K224" s="195"/>
    </row>
    <row r="225" spans="2:11">
      <c r="B225" s="193"/>
      <c r="C225" s="193"/>
      <c r="D225" s="193"/>
      <c r="J225" s="195"/>
      <c r="K225" s="195"/>
    </row>
    <row r="226" spans="2:11">
      <c r="B226" s="193"/>
      <c r="C226" s="193"/>
      <c r="D226" s="193"/>
      <c r="J226" s="195"/>
      <c r="K226" s="195"/>
    </row>
    <row r="227" spans="2:11">
      <c r="B227" s="193"/>
      <c r="C227" s="193"/>
      <c r="D227" s="193"/>
      <c r="J227" s="195"/>
      <c r="K227" s="195"/>
    </row>
    <row r="228" spans="2:11">
      <c r="B228" s="193"/>
      <c r="C228" s="193"/>
      <c r="D228" s="193"/>
      <c r="J228" s="195"/>
      <c r="K228" s="195"/>
    </row>
    <row r="229" spans="2:11">
      <c r="B229" s="193"/>
      <c r="C229" s="193"/>
      <c r="D229" s="193"/>
      <c r="J229" s="195"/>
      <c r="K229" s="195"/>
    </row>
    <row r="230" spans="2:11">
      <c r="B230" s="193"/>
      <c r="C230" s="193"/>
      <c r="D230" s="193"/>
      <c r="J230" s="195"/>
      <c r="K230" s="195"/>
    </row>
    <row r="231" spans="2:11">
      <c r="B231" s="193"/>
      <c r="C231" s="193"/>
      <c r="D231" s="193"/>
      <c r="J231" s="195"/>
      <c r="K231" s="195"/>
    </row>
    <row r="232" spans="2:11">
      <c r="B232" s="193"/>
      <c r="C232" s="193"/>
      <c r="D232" s="193"/>
      <c r="J232" s="195"/>
      <c r="K232" s="195"/>
    </row>
    <row r="233" spans="2:11">
      <c r="B233" s="193"/>
      <c r="C233" s="193"/>
      <c r="D233" s="193"/>
      <c r="J233" s="195"/>
      <c r="K233" s="195"/>
    </row>
    <row r="234" spans="2:11">
      <c r="B234" s="193"/>
      <c r="C234" s="193"/>
      <c r="D234" s="193"/>
      <c r="J234" s="195"/>
      <c r="K234" s="195"/>
    </row>
    <row r="235" spans="2:11">
      <c r="B235" s="193"/>
      <c r="C235" s="193"/>
      <c r="D235" s="193"/>
      <c r="J235" s="195"/>
      <c r="K235" s="195"/>
    </row>
    <row r="236" spans="2:11">
      <c r="B236" s="193"/>
      <c r="C236" s="193"/>
      <c r="D236" s="193"/>
      <c r="J236" s="195"/>
      <c r="K236" s="195"/>
    </row>
    <row r="237" spans="2:11">
      <c r="B237" s="193"/>
      <c r="C237" s="193"/>
      <c r="D237" s="193"/>
      <c r="J237" s="195"/>
      <c r="K237" s="195"/>
    </row>
    <row r="238" spans="2:11">
      <c r="B238" s="193"/>
      <c r="C238" s="193"/>
      <c r="D238" s="193"/>
      <c r="J238" s="195"/>
      <c r="K238" s="195"/>
    </row>
    <row r="239" spans="2:11">
      <c r="B239" s="193"/>
      <c r="C239" s="193"/>
      <c r="D239" s="193"/>
      <c r="J239" s="195"/>
      <c r="K239" s="195"/>
    </row>
    <row r="240" spans="2:11">
      <c r="B240" s="193"/>
      <c r="C240" s="193"/>
      <c r="D240" s="193"/>
      <c r="J240" s="195"/>
      <c r="K240" s="195"/>
    </row>
    <row r="241" spans="2:11">
      <c r="B241" s="193"/>
      <c r="C241" s="193"/>
      <c r="D241" s="193"/>
      <c r="J241" s="195"/>
      <c r="K241" s="195"/>
    </row>
    <row r="242" spans="2:11">
      <c r="B242" s="193"/>
      <c r="C242" s="193"/>
      <c r="D242" s="193"/>
      <c r="J242" s="195"/>
      <c r="K242" s="195"/>
    </row>
    <row r="243" spans="2:11">
      <c r="B243" s="193"/>
      <c r="C243" s="193"/>
      <c r="D243" s="193"/>
      <c r="J243" s="195"/>
      <c r="K243" s="195"/>
    </row>
    <row r="244" spans="2:11">
      <c r="B244" s="193"/>
      <c r="C244" s="193"/>
      <c r="D244" s="193"/>
      <c r="J244" s="195"/>
      <c r="K244" s="195"/>
    </row>
    <row r="245" spans="2:11">
      <c r="B245" s="193"/>
      <c r="C245" s="193"/>
      <c r="D245" s="193"/>
      <c r="J245" s="195"/>
      <c r="K245" s="195"/>
    </row>
    <row r="246" spans="2:11">
      <c r="B246" s="193"/>
      <c r="C246" s="193"/>
      <c r="D246" s="193"/>
      <c r="J246" s="195"/>
      <c r="K246" s="195"/>
    </row>
    <row r="247" spans="2:11">
      <c r="B247" s="193"/>
      <c r="C247" s="193"/>
      <c r="D247" s="193"/>
      <c r="J247" s="195"/>
      <c r="K247" s="195"/>
    </row>
    <row r="248" spans="2:11">
      <c r="B248" s="193"/>
      <c r="C248" s="193"/>
      <c r="D248" s="193"/>
      <c r="J248" s="195"/>
      <c r="K248" s="195"/>
    </row>
    <row r="249" spans="2:11">
      <c r="B249" s="193"/>
      <c r="C249" s="193"/>
      <c r="D249" s="193"/>
      <c r="J249" s="195"/>
      <c r="K249" s="195"/>
    </row>
    <row r="250" spans="2:11">
      <c r="B250" s="193"/>
      <c r="C250" s="193"/>
      <c r="D250" s="193"/>
      <c r="J250" s="195"/>
      <c r="K250" s="195"/>
    </row>
    <row r="251" spans="2:11">
      <c r="B251" s="193"/>
      <c r="C251" s="193"/>
      <c r="D251" s="193"/>
      <c r="J251" s="195"/>
      <c r="K251" s="195"/>
    </row>
    <row r="252" spans="2:11">
      <c r="B252" s="193"/>
      <c r="C252" s="193"/>
      <c r="D252" s="193"/>
      <c r="J252" s="195"/>
      <c r="K252" s="195"/>
    </row>
    <row r="253" spans="2:11">
      <c r="B253" s="193"/>
      <c r="C253" s="193"/>
      <c r="D253" s="193"/>
      <c r="J253" s="195"/>
      <c r="K253" s="195"/>
    </row>
    <row r="254" spans="2:11">
      <c r="B254" s="193"/>
      <c r="C254" s="193"/>
      <c r="D254" s="193"/>
      <c r="J254" s="195"/>
      <c r="K254" s="195"/>
    </row>
    <row r="255" spans="2:11">
      <c r="B255" s="193"/>
      <c r="C255" s="193"/>
      <c r="D255" s="193"/>
      <c r="J255" s="195"/>
      <c r="K255" s="195"/>
    </row>
    <row r="256" spans="2:11">
      <c r="B256" s="193"/>
      <c r="C256" s="193"/>
      <c r="D256" s="193"/>
      <c r="J256" s="195"/>
      <c r="K256" s="195"/>
    </row>
    <row r="257" spans="2:11">
      <c r="B257" s="193"/>
      <c r="C257" s="193"/>
      <c r="D257" s="193"/>
      <c r="J257" s="195"/>
      <c r="K257" s="195"/>
    </row>
    <row r="258" spans="2:11">
      <c r="B258" s="193"/>
      <c r="C258" s="193"/>
      <c r="D258" s="193"/>
      <c r="J258" s="195"/>
      <c r="K258" s="195"/>
    </row>
    <row r="259" spans="2:11">
      <c r="B259" s="193"/>
      <c r="C259" s="193"/>
      <c r="D259" s="193"/>
      <c r="J259" s="195"/>
      <c r="K259" s="195"/>
    </row>
    <row r="260" spans="2:11">
      <c r="B260" s="193"/>
      <c r="C260" s="193"/>
      <c r="D260" s="193"/>
      <c r="J260" s="195"/>
      <c r="K260" s="195"/>
    </row>
    <row r="261" spans="2:11">
      <c r="B261" s="193"/>
      <c r="C261" s="193"/>
      <c r="D261" s="193"/>
      <c r="J261" s="195"/>
      <c r="K261" s="195"/>
    </row>
    <row r="262" spans="2:11">
      <c r="B262" s="193"/>
      <c r="C262" s="193"/>
      <c r="D262" s="193"/>
      <c r="J262" s="195"/>
      <c r="K262" s="195"/>
    </row>
    <row r="263" spans="2:11">
      <c r="B263" s="193"/>
      <c r="C263" s="193"/>
      <c r="D263" s="193"/>
      <c r="J263" s="195"/>
      <c r="K263" s="195"/>
    </row>
    <row r="264" spans="2:11">
      <c r="B264" s="193"/>
      <c r="C264" s="193"/>
      <c r="D264" s="193"/>
      <c r="J264" s="195"/>
      <c r="K264" s="195"/>
    </row>
    <row r="265" spans="2:11">
      <c r="B265" s="193"/>
      <c r="C265" s="193"/>
      <c r="D265" s="193"/>
      <c r="J265" s="195"/>
      <c r="K265" s="195"/>
    </row>
    <row r="266" spans="2:11">
      <c r="B266" s="193"/>
      <c r="C266" s="193"/>
      <c r="D266" s="193"/>
      <c r="J266" s="195"/>
      <c r="K266" s="195"/>
    </row>
    <row r="267" spans="2:11">
      <c r="B267" s="193"/>
      <c r="C267" s="193"/>
      <c r="D267" s="193"/>
      <c r="J267" s="195"/>
      <c r="K267" s="195"/>
    </row>
    <row r="268" spans="2:11">
      <c r="B268" s="193"/>
      <c r="C268" s="193"/>
      <c r="D268" s="193"/>
      <c r="J268" s="195"/>
      <c r="K268" s="195"/>
    </row>
    <row r="269" spans="2:11">
      <c r="B269" s="193"/>
      <c r="C269" s="193"/>
      <c r="D269" s="193"/>
      <c r="J269" s="195"/>
      <c r="K269" s="195"/>
    </row>
    <row r="270" spans="2:11">
      <c r="B270" s="193"/>
      <c r="C270" s="193"/>
      <c r="D270" s="193"/>
      <c r="J270" s="195"/>
      <c r="K270" s="195"/>
    </row>
    <row r="271" spans="2:11">
      <c r="B271" s="193"/>
      <c r="C271" s="193"/>
      <c r="D271" s="193"/>
      <c r="J271" s="195"/>
      <c r="K271" s="195"/>
    </row>
    <row r="272" spans="2:11">
      <c r="B272" s="193"/>
      <c r="C272" s="193"/>
      <c r="D272" s="193"/>
      <c r="J272" s="195"/>
      <c r="K272" s="195"/>
    </row>
    <row r="273" spans="2:11">
      <c r="B273" s="193"/>
      <c r="C273" s="193"/>
      <c r="D273" s="193"/>
      <c r="J273" s="195"/>
      <c r="K273" s="195"/>
    </row>
    <row r="274" spans="2:11">
      <c r="B274" s="193"/>
      <c r="C274" s="193"/>
      <c r="D274" s="193"/>
      <c r="J274" s="195"/>
      <c r="K274" s="195"/>
    </row>
    <row r="275" spans="2:11">
      <c r="B275" s="193"/>
      <c r="C275" s="193"/>
      <c r="D275" s="193"/>
      <c r="J275" s="195"/>
      <c r="K275" s="195"/>
    </row>
    <row r="276" spans="2:11">
      <c r="B276" s="193"/>
      <c r="C276" s="193"/>
      <c r="D276" s="193"/>
      <c r="J276" s="195"/>
      <c r="K276" s="195"/>
    </row>
    <row r="277" spans="2:11">
      <c r="B277" s="193"/>
      <c r="C277" s="193"/>
      <c r="D277" s="193"/>
      <c r="J277" s="195"/>
      <c r="K277" s="195"/>
    </row>
    <row r="278" spans="2:11">
      <c r="B278" s="193"/>
      <c r="C278" s="193"/>
      <c r="D278" s="193"/>
      <c r="J278" s="195"/>
      <c r="K278" s="195"/>
    </row>
    <row r="279" spans="2:11">
      <c r="B279" s="193"/>
      <c r="C279" s="193"/>
      <c r="D279" s="193"/>
      <c r="J279" s="195"/>
      <c r="K279" s="195"/>
    </row>
    <row r="280" spans="2:11">
      <c r="B280" s="193"/>
      <c r="C280" s="193"/>
      <c r="D280" s="193"/>
      <c r="J280" s="195"/>
      <c r="K280" s="195"/>
    </row>
    <row r="281" spans="2:11">
      <c r="B281" s="193"/>
      <c r="C281" s="193"/>
      <c r="D281" s="193"/>
      <c r="J281" s="195"/>
      <c r="K281" s="195"/>
    </row>
    <row r="282" spans="2:11">
      <c r="B282" s="193"/>
      <c r="C282" s="193"/>
      <c r="D282" s="193"/>
      <c r="J282" s="195"/>
      <c r="K282" s="195"/>
    </row>
    <row r="283" spans="2:11">
      <c r="B283" s="193"/>
      <c r="C283" s="193"/>
      <c r="D283" s="193"/>
      <c r="J283" s="195"/>
      <c r="K283" s="195"/>
    </row>
    <row r="284" spans="2:11">
      <c r="B284" s="193"/>
      <c r="C284" s="193"/>
      <c r="D284" s="193"/>
      <c r="J284" s="195"/>
      <c r="K284" s="195"/>
    </row>
    <row r="285" spans="2:11">
      <c r="B285" s="193"/>
      <c r="C285" s="193"/>
      <c r="D285" s="193"/>
      <c r="J285" s="195"/>
      <c r="K285" s="195"/>
    </row>
    <row r="286" spans="2:11">
      <c r="B286" s="193"/>
      <c r="C286" s="193"/>
      <c r="D286" s="193"/>
      <c r="J286" s="195"/>
      <c r="K286" s="195"/>
    </row>
    <row r="287" spans="2:11">
      <c r="B287" s="193"/>
      <c r="C287" s="193"/>
      <c r="D287" s="193"/>
      <c r="J287" s="195"/>
      <c r="K287" s="195"/>
    </row>
    <row r="288" spans="2:11">
      <c r="B288" s="193"/>
      <c r="C288" s="193"/>
      <c r="D288" s="193"/>
      <c r="J288" s="195"/>
      <c r="K288" s="195"/>
    </row>
    <row r="289" spans="2:11">
      <c r="B289" s="193"/>
      <c r="C289" s="193"/>
      <c r="D289" s="193"/>
      <c r="J289" s="195"/>
      <c r="K289" s="195"/>
    </row>
    <row r="290" spans="2:11">
      <c r="B290" s="193"/>
      <c r="C290" s="193"/>
      <c r="D290" s="193"/>
      <c r="J290" s="195"/>
      <c r="K290" s="195"/>
    </row>
    <row r="291" spans="2:11">
      <c r="B291" s="193"/>
      <c r="C291" s="193"/>
      <c r="D291" s="193"/>
      <c r="J291" s="195"/>
      <c r="K291" s="195"/>
    </row>
    <row r="292" spans="2:11">
      <c r="B292" s="193"/>
      <c r="C292" s="193"/>
      <c r="D292" s="193"/>
      <c r="J292" s="195"/>
      <c r="K292" s="195"/>
    </row>
    <row r="293" spans="2:11">
      <c r="B293" s="193"/>
      <c r="C293" s="193"/>
      <c r="D293" s="193"/>
      <c r="J293" s="195"/>
      <c r="K293" s="195"/>
    </row>
    <row r="294" spans="2:11">
      <c r="B294" s="193"/>
      <c r="C294" s="193"/>
      <c r="D294" s="193"/>
      <c r="J294" s="195"/>
      <c r="K294" s="195"/>
    </row>
    <row r="295" spans="2:11">
      <c r="B295" s="193"/>
      <c r="C295" s="193"/>
      <c r="D295" s="193"/>
      <c r="J295" s="195"/>
      <c r="K295" s="195"/>
    </row>
    <row r="296" spans="2:11">
      <c r="B296" s="193"/>
      <c r="C296" s="193"/>
      <c r="D296" s="193"/>
      <c r="J296" s="195"/>
      <c r="K296" s="195"/>
    </row>
    <row r="297" spans="2:11">
      <c r="B297" s="193"/>
      <c r="C297" s="193"/>
      <c r="D297" s="193"/>
      <c r="J297" s="195"/>
      <c r="K297" s="195"/>
    </row>
    <row r="298" spans="2:11">
      <c r="B298" s="193"/>
      <c r="C298" s="193"/>
      <c r="D298" s="193"/>
      <c r="J298" s="195"/>
      <c r="K298" s="195"/>
    </row>
    <row r="299" spans="2:11">
      <c r="B299" s="193"/>
      <c r="C299" s="193"/>
      <c r="D299" s="193"/>
      <c r="J299" s="195"/>
      <c r="K299" s="195"/>
    </row>
    <row r="300" spans="2:11">
      <c r="B300" s="193"/>
      <c r="C300" s="193"/>
      <c r="D300" s="193"/>
      <c r="J300" s="195"/>
      <c r="K300" s="195"/>
    </row>
    <row r="301" spans="2:11">
      <c r="B301" s="193"/>
      <c r="C301" s="193"/>
      <c r="D301" s="193"/>
      <c r="J301" s="195"/>
      <c r="K301" s="195"/>
    </row>
    <row r="302" spans="2:11">
      <c r="B302" s="193"/>
      <c r="C302" s="193"/>
      <c r="D302" s="193"/>
      <c r="J302" s="195"/>
      <c r="K302" s="195"/>
    </row>
    <row r="303" spans="2:11">
      <c r="B303" s="193"/>
      <c r="C303" s="193"/>
      <c r="D303" s="193"/>
      <c r="J303" s="195"/>
      <c r="K303" s="195"/>
    </row>
    <row r="304" spans="2:11">
      <c r="B304" s="193"/>
      <c r="C304" s="193"/>
      <c r="D304" s="193"/>
      <c r="J304" s="195"/>
      <c r="K304" s="195"/>
    </row>
    <row r="305" spans="2:11">
      <c r="B305" s="193"/>
      <c r="C305" s="193"/>
      <c r="D305" s="193"/>
      <c r="J305" s="195"/>
      <c r="K305" s="195"/>
    </row>
    <row r="306" spans="2:11">
      <c r="B306" s="193"/>
      <c r="C306" s="193"/>
      <c r="D306" s="193"/>
      <c r="J306" s="195"/>
      <c r="K306" s="195"/>
    </row>
    <row r="307" spans="2:11">
      <c r="B307" s="193"/>
      <c r="C307" s="193"/>
      <c r="D307" s="193"/>
      <c r="J307" s="195"/>
      <c r="K307" s="195"/>
    </row>
    <row r="308" spans="2:11">
      <c r="B308" s="193"/>
      <c r="C308" s="193"/>
      <c r="D308" s="193"/>
      <c r="J308" s="195"/>
      <c r="K308" s="195"/>
    </row>
    <row r="309" spans="2:11">
      <c r="B309" s="193"/>
      <c r="C309" s="193"/>
      <c r="D309" s="193"/>
      <c r="J309" s="195"/>
      <c r="K309" s="195"/>
    </row>
    <row r="310" spans="2:11">
      <c r="B310" s="193"/>
      <c r="C310" s="193"/>
      <c r="D310" s="193"/>
      <c r="J310" s="195"/>
      <c r="K310" s="195"/>
    </row>
    <row r="311" spans="2:11">
      <c r="B311" s="193"/>
      <c r="C311" s="193"/>
      <c r="D311" s="193"/>
      <c r="J311" s="195"/>
      <c r="K311" s="195"/>
    </row>
    <row r="312" spans="2:11">
      <c r="B312" s="193"/>
      <c r="C312" s="193"/>
      <c r="D312" s="193"/>
      <c r="J312" s="195"/>
      <c r="K312" s="195"/>
    </row>
    <row r="313" spans="2:11">
      <c r="B313" s="193"/>
      <c r="C313" s="193"/>
      <c r="D313" s="193"/>
      <c r="J313" s="195"/>
      <c r="K313" s="195"/>
    </row>
    <row r="314" spans="2:11">
      <c r="B314" s="193"/>
      <c r="C314" s="193"/>
      <c r="D314" s="193"/>
      <c r="J314" s="195"/>
      <c r="K314" s="195"/>
    </row>
    <row r="315" spans="2:11">
      <c r="B315" s="193"/>
      <c r="C315" s="193"/>
      <c r="D315" s="193"/>
      <c r="J315" s="195"/>
      <c r="K315" s="195"/>
    </row>
    <row r="316" spans="2:11">
      <c r="B316" s="193"/>
      <c r="C316" s="193"/>
      <c r="D316" s="193"/>
      <c r="J316" s="195"/>
      <c r="K316" s="195"/>
    </row>
    <row r="317" spans="2:11">
      <c r="B317" s="193"/>
      <c r="C317" s="193"/>
      <c r="D317" s="193"/>
      <c r="J317" s="195"/>
      <c r="K317" s="195"/>
    </row>
    <row r="318" spans="2:11">
      <c r="B318" s="193"/>
      <c r="C318" s="193"/>
      <c r="D318" s="193"/>
      <c r="J318" s="195"/>
      <c r="K318" s="195"/>
    </row>
    <row r="319" spans="2:11">
      <c r="B319" s="193"/>
      <c r="C319" s="193"/>
      <c r="D319" s="193"/>
      <c r="J319" s="195"/>
      <c r="K319" s="195"/>
    </row>
    <row r="320" spans="2:11">
      <c r="B320" s="193"/>
      <c r="C320" s="193"/>
      <c r="D320" s="193"/>
      <c r="J320" s="195"/>
      <c r="K320" s="195"/>
    </row>
    <row r="321" spans="2:11">
      <c r="B321" s="193"/>
      <c r="C321" s="193"/>
      <c r="D321" s="193"/>
      <c r="J321" s="195"/>
      <c r="K321" s="195"/>
    </row>
    <row r="322" spans="2:11">
      <c r="B322" s="193"/>
      <c r="C322" s="193"/>
      <c r="D322" s="193"/>
      <c r="J322" s="195"/>
      <c r="K322" s="195"/>
    </row>
    <row r="323" spans="2:11">
      <c r="B323" s="193"/>
      <c r="C323" s="193"/>
      <c r="D323" s="193"/>
      <c r="J323" s="195"/>
      <c r="K323" s="195"/>
    </row>
    <row r="324" spans="2:11">
      <c r="B324" s="193"/>
      <c r="C324" s="193"/>
      <c r="D324" s="193"/>
      <c r="J324" s="195"/>
      <c r="K324" s="195"/>
    </row>
    <row r="325" spans="2:11">
      <c r="B325" s="193"/>
      <c r="C325" s="193"/>
      <c r="D325" s="193"/>
      <c r="J325" s="195"/>
      <c r="K325" s="195"/>
    </row>
    <row r="326" spans="2:11">
      <c r="B326" s="193"/>
      <c r="C326" s="193"/>
      <c r="D326" s="193"/>
      <c r="J326" s="195"/>
      <c r="K326" s="195"/>
    </row>
    <row r="327" spans="2:11">
      <c r="B327" s="193"/>
      <c r="C327" s="193"/>
      <c r="D327" s="193"/>
      <c r="J327" s="195"/>
      <c r="K327" s="195"/>
    </row>
    <row r="328" spans="2:11">
      <c r="B328" s="193"/>
      <c r="C328" s="193"/>
      <c r="D328" s="193"/>
      <c r="J328" s="195"/>
      <c r="K328" s="195"/>
    </row>
    <row r="329" spans="2:11">
      <c r="B329" s="193"/>
      <c r="C329" s="193"/>
      <c r="D329" s="193"/>
      <c r="J329" s="195"/>
      <c r="K329" s="195"/>
    </row>
    <row r="330" spans="2:11">
      <c r="B330" s="193"/>
      <c r="C330" s="193"/>
      <c r="D330" s="193"/>
      <c r="J330" s="195"/>
      <c r="K330" s="195"/>
    </row>
    <row r="331" spans="2:11">
      <c r="B331" s="193"/>
      <c r="C331" s="193"/>
      <c r="D331" s="193"/>
      <c r="J331" s="195"/>
      <c r="K331" s="195"/>
    </row>
    <row r="332" spans="2:11">
      <c r="B332" s="193"/>
      <c r="C332" s="193"/>
      <c r="D332" s="193"/>
      <c r="J332" s="195"/>
      <c r="K332" s="195"/>
    </row>
    <row r="333" spans="2:11">
      <c r="B333" s="193"/>
      <c r="C333" s="193"/>
      <c r="D333" s="193"/>
      <c r="J333" s="195"/>
      <c r="K333" s="195"/>
    </row>
    <row r="334" spans="2:11">
      <c r="B334" s="193"/>
      <c r="C334" s="193"/>
      <c r="D334" s="193"/>
      <c r="J334" s="195"/>
      <c r="K334" s="195"/>
    </row>
    <row r="335" spans="2:11">
      <c r="B335" s="193"/>
      <c r="C335" s="193"/>
      <c r="D335" s="193"/>
      <c r="J335" s="195"/>
      <c r="K335" s="195"/>
    </row>
    <row r="336" spans="2:11">
      <c r="B336" s="193"/>
      <c r="C336" s="193"/>
      <c r="D336" s="193"/>
      <c r="J336" s="195"/>
      <c r="K336" s="195"/>
    </row>
    <row r="337" spans="2:11">
      <c r="B337" s="193"/>
      <c r="C337" s="193"/>
      <c r="D337" s="193"/>
      <c r="J337" s="195"/>
      <c r="K337" s="195"/>
    </row>
    <row r="338" spans="2:11">
      <c r="B338" s="193"/>
      <c r="C338" s="193"/>
      <c r="D338" s="193"/>
      <c r="J338" s="195"/>
      <c r="K338" s="195"/>
    </row>
    <row r="339" spans="2:11">
      <c r="B339" s="193"/>
      <c r="C339" s="193"/>
      <c r="D339" s="193"/>
      <c r="J339" s="195"/>
      <c r="K339" s="195"/>
    </row>
    <row r="340" spans="2:11">
      <c r="B340" s="193"/>
      <c r="C340" s="193"/>
      <c r="D340" s="193"/>
      <c r="J340" s="195"/>
      <c r="K340" s="195"/>
    </row>
    <row r="341" spans="2:11">
      <c r="B341" s="193"/>
      <c r="C341" s="193"/>
      <c r="D341" s="193"/>
      <c r="J341" s="195"/>
      <c r="K341" s="195"/>
    </row>
    <row r="342" spans="2:11">
      <c r="B342" s="193"/>
      <c r="C342" s="193"/>
      <c r="D342" s="193"/>
      <c r="J342" s="195"/>
      <c r="K342" s="195"/>
    </row>
    <row r="343" spans="2:11">
      <c r="B343" s="193"/>
      <c r="C343" s="193"/>
      <c r="D343" s="193"/>
      <c r="J343" s="195"/>
      <c r="K343" s="195"/>
    </row>
    <row r="344" spans="2:11">
      <c r="B344" s="193"/>
      <c r="C344" s="193"/>
      <c r="D344" s="193"/>
      <c r="J344" s="195"/>
      <c r="K344" s="195"/>
    </row>
    <row r="345" spans="2:11">
      <c r="B345" s="193"/>
      <c r="C345" s="193"/>
      <c r="D345" s="193"/>
      <c r="J345" s="195"/>
      <c r="K345" s="195"/>
    </row>
    <row r="346" spans="2:11">
      <c r="B346" s="193"/>
      <c r="C346" s="193"/>
      <c r="D346" s="193"/>
      <c r="J346" s="195"/>
      <c r="K346" s="195"/>
    </row>
    <row r="347" spans="2:11">
      <c r="B347" s="193"/>
      <c r="C347" s="193"/>
      <c r="D347" s="193"/>
      <c r="J347" s="195"/>
      <c r="K347" s="195"/>
    </row>
    <row r="348" spans="2:11">
      <c r="B348" s="193"/>
      <c r="C348" s="193"/>
      <c r="D348" s="193"/>
      <c r="J348" s="195"/>
      <c r="K348" s="195"/>
    </row>
    <row r="349" spans="2:11">
      <c r="B349" s="193"/>
      <c r="C349" s="193"/>
      <c r="D349" s="193"/>
      <c r="J349" s="195"/>
      <c r="K349" s="195"/>
    </row>
    <row r="350" spans="2:11">
      <c r="B350" s="193"/>
      <c r="C350" s="193"/>
      <c r="D350" s="193"/>
      <c r="J350" s="195"/>
      <c r="K350" s="195"/>
    </row>
    <row r="351" spans="2:11">
      <c r="B351" s="193"/>
      <c r="C351" s="193"/>
      <c r="D351" s="193"/>
      <c r="J351" s="195"/>
      <c r="K351" s="195"/>
    </row>
    <row r="352" spans="2:11">
      <c r="B352" s="193"/>
      <c r="C352" s="193"/>
      <c r="D352" s="193"/>
      <c r="J352" s="195"/>
      <c r="K352" s="195"/>
    </row>
    <row r="353" spans="2:11">
      <c r="B353" s="193"/>
      <c r="C353" s="193"/>
      <c r="D353" s="193"/>
      <c r="J353" s="195"/>
      <c r="K353" s="195"/>
    </row>
    <row r="354" spans="2:11">
      <c r="B354" s="193"/>
      <c r="C354" s="193"/>
      <c r="D354" s="193"/>
      <c r="J354" s="195"/>
      <c r="K354" s="195"/>
    </row>
    <row r="355" spans="2:11">
      <c r="B355" s="193"/>
      <c r="C355" s="193"/>
      <c r="D355" s="193"/>
      <c r="J355" s="195"/>
      <c r="K355" s="195"/>
    </row>
    <row r="356" spans="2:11">
      <c r="B356" s="193"/>
      <c r="C356" s="193"/>
      <c r="D356" s="193"/>
      <c r="J356" s="195"/>
      <c r="K356" s="195"/>
    </row>
    <row r="357" spans="2:11">
      <c r="B357" s="193"/>
      <c r="C357" s="193"/>
      <c r="D357" s="193"/>
      <c r="J357" s="195"/>
      <c r="K357" s="195"/>
    </row>
    <row r="358" spans="2:11">
      <c r="B358" s="193"/>
      <c r="C358" s="193"/>
      <c r="D358" s="193"/>
      <c r="J358" s="195"/>
      <c r="K358" s="195"/>
    </row>
    <row r="359" spans="2:11">
      <c r="B359" s="193"/>
      <c r="C359" s="193"/>
      <c r="D359" s="193"/>
      <c r="J359" s="195"/>
      <c r="K359" s="195"/>
    </row>
    <row r="360" spans="2:11">
      <c r="B360" s="193"/>
      <c r="C360" s="193"/>
      <c r="D360" s="193"/>
      <c r="J360" s="195"/>
      <c r="K360" s="195"/>
    </row>
    <row r="361" spans="2:11">
      <c r="B361" s="193"/>
      <c r="C361" s="193"/>
      <c r="D361" s="193"/>
      <c r="J361" s="195"/>
      <c r="K361" s="195"/>
    </row>
    <row r="362" spans="2:11">
      <c r="B362" s="193"/>
      <c r="C362" s="193"/>
      <c r="D362" s="193"/>
      <c r="J362" s="195"/>
      <c r="K362" s="195"/>
    </row>
    <row r="363" spans="2:11">
      <c r="B363" s="193"/>
      <c r="C363" s="193"/>
      <c r="D363" s="193"/>
      <c r="J363" s="195"/>
      <c r="K363" s="195"/>
    </row>
    <row r="364" spans="2:11">
      <c r="B364" s="193"/>
      <c r="C364" s="193"/>
      <c r="D364" s="193"/>
      <c r="J364" s="195"/>
      <c r="K364" s="195"/>
    </row>
    <row r="365" spans="2:11">
      <c r="B365" s="193"/>
      <c r="C365" s="193"/>
      <c r="D365" s="193"/>
      <c r="J365" s="195"/>
      <c r="K365" s="195"/>
    </row>
    <row r="366" spans="2:11">
      <c r="B366" s="193"/>
      <c r="C366" s="193"/>
      <c r="D366" s="193"/>
      <c r="J366" s="195"/>
      <c r="K366" s="195"/>
    </row>
    <row r="367" spans="2:11">
      <c r="B367" s="193"/>
      <c r="C367" s="193"/>
      <c r="D367" s="193"/>
      <c r="J367" s="195"/>
      <c r="K367" s="195"/>
    </row>
    <row r="368" spans="2:11">
      <c r="B368" s="193"/>
      <c r="C368" s="193"/>
      <c r="D368" s="193"/>
      <c r="J368" s="195"/>
      <c r="K368" s="195"/>
    </row>
    <row r="369" spans="2:11">
      <c r="B369" s="193"/>
      <c r="C369" s="193"/>
      <c r="D369" s="193"/>
      <c r="J369" s="195"/>
      <c r="K369" s="195"/>
    </row>
    <row r="370" spans="2:11">
      <c r="B370" s="193"/>
      <c r="C370" s="193"/>
      <c r="D370" s="193"/>
      <c r="J370" s="195"/>
      <c r="K370" s="195"/>
    </row>
    <row r="371" spans="2:11">
      <c r="B371" s="193"/>
      <c r="C371" s="193"/>
      <c r="D371" s="193"/>
      <c r="J371" s="195"/>
      <c r="K371" s="195"/>
    </row>
    <row r="372" spans="2:11">
      <c r="B372" s="193"/>
      <c r="C372" s="193"/>
      <c r="D372" s="193"/>
      <c r="J372" s="195"/>
      <c r="K372" s="195"/>
    </row>
    <row r="373" spans="2:11">
      <c r="B373" s="193"/>
      <c r="C373" s="193"/>
      <c r="D373" s="193"/>
      <c r="J373" s="195"/>
      <c r="K373" s="195"/>
    </row>
    <row r="374" spans="2:11">
      <c r="B374" s="193"/>
      <c r="C374" s="193"/>
      <c r="D374" s="193"/>
      <c r="J374" s="195"/>
      <c r="K374" s="195"/>
    </row>
    <row r="375" spans="2:11">
      <c r="B375" s="193"/>
      <c r="C375" s="193"/>
      <c r="D375" s="193"/>
      <c r="J375" s="195"/>
      <c r="K375" s="195"/>
    </row>
    <row r="376" spans="2:11">
      <c r="B376" s="193"/>
      <c r="C376" s="193"/>
      <c r="D376" s="193"/>
      <c r="J376" s="195"/>
      <c r="K376" s="195"/>
    </row>
    <row r="377" spans="2:11">
      <c r="B377" s="193"/>
      <c r="C377" s="193"/>
      <c r="D377" s="193"/>
      <c r="J377" s="195"/>
      <c r="K377" s="195"/>
    </row>
    <row r="378" spans="2:11">
      <c r="B378" s="193"/>
      <c r="C378" s="193"/>
      <c r="D378" s="193"/>
      <c r="J378" s="195"/>
      <c r="K378" s="195"/>
    </row>
    <row r="379" spans="2:11">
      <c r="B379" s="193"/>
      <c r="C379" s="193"/>
      <c r="D379" s="193"/>
      <c r="J379" s="195"/>
      <c r="K379" s="195"/>
    </row>
    <row r="380" spans="2:11">
      <c r="B380" s="193"/>
      <c r="C380" s="193"/>
      <c r="D380" s="193"/>
      <c r="J380" s="195"/>
      <c r="K380" s="195"/>
    </row>
    <row r="381" spans="2:11">
      <c r="B381" s="193"/>
      <c r="C381" s="193"/>
      <c r="D381" s="193"/>
      <c r="J381" s="195"/>
      <c r="K381" s="195"/>
    </row>
    <row r="382" spans="2:11">
      <c r="B382" s="193"/>
      <c r="C382" s="193"/>
      <c r="D382" s="193"/>
      <c r="J382" s="195"/>
      <c r="K382" s="195"/>
    </row>
    <row r="383" spans="2:11">
      <c r="B383" s="193"/>
      <c r="C383" s="193"/>
      <c r="D383" s="193"/>
      <c r="J383" s="195"/>
      <c r="K383" s="195"/>
    </row>
    <row r="384" spans="2:11">
      <c r="B384" s="193"/>
      <c r="C384" s="193"/>
      <c r="D384" s="193"/>
      <c r="J384" s="195"/>
      <c r="K384" s="195"/>
    </row>
    <row r="385" spans="2:11">
      <c r="B385" s="193"/>
      <c r="C385" s="193"/>
      <c r="D385" s="193"/>
      <c r="J385" s="195"/>
      <c r="K385" s="195"/>
    </row>
    <row r="386" spans="2:11">
      <c r="B386" s="193"/>
      <c r="C386" s="193"/>
      <c r="D386" s="193"/>
      <c r="J386" s="195"/>
      <c r="K386" s="195"/>
    </row>
    <row r="387" spans="2:11">
      <c r="B387" s="193"/>
      <c r="C387" s="193"/>
      <c r="D387" s="193"/>
      <c r="J387" s="195"/>
      <c r="K387" s="195"/>
    </row>
    <row r="388" spans="2:11">
      <c r="B388" s="193"/>
      <c r="C388" s="193"/>
      <c r="D388" s="193"/>
      <c r="J388" s="195"/>
      <c r="K388" s="195"/>
    </row>
    <row r="389" spans="2:11">
      <c r="B389" s="193"/>
      <c r="C389" s="193"/>
      <c r="D389" s="193"/>
      <c r="J389" s="195"/>
      <c r="K389" s="195"/>
    </row>
    <row r="390" spans="2:11">
      <c r="B390" s="193"/>
      <c r="C390" s="193"/>
      <c r="D390" s="193"/>
      <c r="J390" s="195"/>
      <c r="K390" s="195"/>
    </row>
    <row r="391" spans="2:11">
      <c r="B391" s="193"/>
      <c r="C391" s="193"/>
      <c r="D391" s="193"/>
      <c r="J391" s="195"/>
      <c r="K391" s="195"/>
    </row>
    <row r="392" spans="2:11">
      <c r="B392" s="193"/>
      <c r="C392" s="193"/>
      <c r="D392" s="193"/>
      <c r="J392" s="195"/>
      <c r="K392" s="195"/>
    </row>
    <row r="393" spans="2:11">
      <c r="B393" s="193"/>
      <c r="C393" s="193"/>
      <c r="D393" s="193"/>
      <c r="J393" s="195"/>
      <c r="K393" s="195"/>
    </row>
    <row r="394" spans="2:11">
      <c r="B394" s="193"/>
      <c r="C394" s="193"/>
      <c r="D394" s="193"/>
      <c r="J394" s="195"/>
      <c r="K394" s="195"/>
    </row>
    <row r="395" spans="2:11">
      <c r="B395" s="193"/>
      <c r="C395" s="193"/>
      <c r="D395" s="193"/>
      <c r="J395" s="195"/>
      <c r="K395" s="195"/>
    </row>
    <row r="396" spans="2:11">
      <c r="B396" s="193"/>
      <c r="C396" s="193"/>
      <c r="D396" s="193"/>
      <c r="J396" s="195"/>
      <c r="K396" s="195"/>
    </row>
    <row r="397" spans="2:11">
      <c r="B397" s="193"/>
      <c r="C397" s="193"/>
      <c r="D397" s="193"/>
      <c r="J397" s="195"/>
      <c r="K397" s="195"/>
    </row>
    <row r="398" spans="2:11">
      <c r="B398" s="193"/>
      <c r="C398" s="193"/>
      <c r="D398" s="193"/>
      <c r="J398" s="195"/>
      <c r="K398" s="195"/>
    </row>
    <row r="399" spans="2:11">
      <c r="B399" s="193"/>
      <c r="C399" s="193"/>
      <c r="D399" s="193"/>
      <c r="J399" s="195"/>
      <c r="K399" s="195"/>
    </row>
    <row r="400" spans="2:11">
      <c r="B400" s="193"/>
      <c r="C400" s="193"/>
      <c r="D400" s="193"/>
      <c r="J400" s="195"/>
      <c r="K400" s="195"/>
    </row>
    <row r="401" spans="2:11">
      <c r="B401" s="193"/>
      <c r="C401" s="193"/>
      <c r="D401" s="193"/>
      <c r="J401" s="195"/>
      <c r="K401" s="195"/>
    </row>
    <row r="402" spans="2:11">
      <c r="B402" s="193"/>
      <c r="C402" s="193"/>
      <c r="D402" s="193"/>
      <c r="J402" s="195"/>
      <c r="K402" s="195"/>
    </row>
    <row r="403" spans="2:11">
      <c r="B403" s="193"/>
      <c r="C403" s="193"/>
      <c r="D403" s="193"/>
      <c r="J403" s="195"/>
      <c r="K403" s="195"/>
    </row>
    <row r="404" spans="2:11">
      <c r="B404" s="193"/>
      <c r="C404" s="193"/>
      <c r="D404" s="193"/>
      <c r="J404" s="195"/>
      <c r="K404" s="195"/>
    </row>
    <row r="405" spans="2:11">
      <c r="B405" s="193"/>
      <c r="C405" s="193"/>
      <c r="D405" s="193"/>
      <c r="J405" s="195"/>
      <c r="K405" s="195"/>
    </row>
    <row r="406" spans="2:11">
      <c r="B406" s="193"/>
      <c r="C406" s="193"/>
      <c r="D406" s="193"/>
      <c r="J406" s="195"/>
      <c r="K406" s="195"/>
    </row>
    <row r="407" spans="2:11">
      <c r="B407" s="193"/>
      <c r="C407" s="193"/>
      <c r="D407" s="193"/>
      <c r="J407" s="195"/>
      <c r="K407" s="195"/>
    </row>
    <row r="408" spans="2:11">
      <c r="B408" s="193"/>
      <c r="C408" s="193"/>
      <c r="D408" s="193"/>
      <c r="J408" s="195"/>
      <c r="K408" s="195"/>
    </row>
    <row r="409" spans="2:11">
      <c r="B409" s="193"/>
      <c r="C409" s="193"/>
      <c r="D409" s="193"/>
      <c r="J409" s="195"/>
      <c r="K409" s="195"/>
    </row>
    <row r="410" spans="2:11">
      <c r="B410" s="193"/>
      <c r="C410" s="193"/>
      <c r="D410" s="193"/>
      <c r="J410" s="195"/>
      <c r="K410" s="195"/>
    </row>
    <row r="411" spans="2:11">
      <c r="B411" s="193"/>
      <c r="C411" s="193"/>
      <c r="D411" s="193"/>
      <c r="J411" s="195"/>
      <c r="K411" s="195"/>
    </row>
    <row r="412" spans="2:11">
      <c r="B412" s="193"/>
      <c r="C412" s="193"/>
      <c r="D412" s="193"/>
      <c r="J412" s="195"/>
      <c r="K412" s="195"/>
    </row>
    <row r="413" spans="2:11">
      <c r="B413" s="193"/>
      <c r="C413" s="193"/>
      <c r="D413" s="193"/>
      <c r="J413" s="195"/>
      <c r="K413" s="195"/>
    </row>
    <row r="414" spans="2:11">
      <c r="B414" s="193"/>
      <c r="C414" s="193"/>
      <c r="D414" s="193"/>
      <c r="J414" s="195"/>
      <c r="K414" s="195"/>
    </row>
    <row r="415" spans="2:11">
      <c r="B415" s="193"/>
      <c r="C415" s="193"/>
      <c r="D415" s="193"/>
      <c r="J415" s="195"/>
      <c r="K415" s="195"/>
    </row>
    <row r="416" spans="2:11">
      <c r="B416" s="193"/>
      <c r="C416" s="193"/>
      <c r="D416" s="193"/>
      <c r="J416" s="195"/>
      <c r="K416" s="195"/>
    </row>
    <row r="417" spans="2:11">
      <c r="B417" s="193"/>
      <c r="C417" s="193"/>
      <c r="D417" s="193"/>
      <c r="J417" s="195"/>
      <c r="K417" s="195"/>
    </row>
    <row r="418" spans="2:11">
      <c r="B418" s="193"/>
      <c r="C418" s="193"/>
      <c r="D418" s="193"/>
      <c r="J418" s="195"/>
      <c r="K418" s="195"/>
    </row>
    <row r="419" spans="2:11">
      <c r="B419" s="193"/>
      <c r="C419" s="193"/>
      <c r="D419" s="193"/>
      <c r="J419" s="195"/>
      <c r="K419" s="195"/>
    </row>
    <row r="420" spans="2:11">
      <c r="B420" s="193"/>
      <c r="C420" s="193"/>
      <c r="D420" s="193"/>
      <c r="J420" s="195"/>
      <c r="K420" s="195"/>
    </row>
    <row r="421" spans="2:11">
      <c r="B421" s="193"/>
      <c r="C421" s="193"/>
      <c r="D421" s="193"/>
      <c r="J421" s="195"/>
      <c r="K421" s="195"/>
    </row>
    <row r="422" spans="2:11">
      <c r="B422" s="193"/>
      <c r="C422" s="193"/>
      <c r="D422" s="193"/>
      <c r="J422" s="195"/>
      <c r="K422" s="195"/>
    </row>
    <row r="423" spans="2:11">
      <c r="B423" s="193"/>
      <c r="C423" s="193"/>
      <c r="D423" s="193"/>
      <c r="J423" s="195"/>
      <c r="K423" s="195"/>
    </row>
    <row r="424" spans="2:11">
      <c r="B424" s="193"/>
      <c r="C424" s="193"/>
      <c r="D424" s="193"/>
      <c r="J424" s="195"/>
      <c r="K424" s="195"/>
    </row>
    <row r="425" spans="2:11">
      <c r="B425" s="193"/>
      <c r="C425" s="193"/>
      <c r="D425" s="193"/>
      <c r="J425" s="195"/>
      <c r="K425" s="195"/>
    </row>
    <row r="426" spans="2:11">
      <c r="B426" s="193"/>
      <c r="C426" s="193"/>
      <c r="D426" s="193"/>
      <c r="J426" s="195"/>
      <c r="K426" s="195"/>
    </row>
    <row r="427" spans="2:11">
      <c r="B427" s="193"/>
      <c r="C427" s="193"/>
      <c r="D427" s="193"/>
      <c r="J427" s="195"/>
      <c r="K427" s="195"/>
    </row>
    <row r="428" spans="2:11">
      <c r="B428" s="193"/>
      <c r="C428" s="193"/>
      <c r="D428" s="193"/>
      <c r="J428" s="195"/>
      <c r="K428" s="195"/>
    </row>
    <row r="429" spans="2:11">
      <c r="B429" s="193"/>
      <c r="C429" s="193"/>
      <c r="D429" s="193"/>
      <c r="J429" s="195"/>
      <c r="K429" s="195"/>
    </row>
    <row r="430" spans="2:11">
      <c r="B430" s="193"/>
      <c r="C430" s="193"/>
      <c r="D430" s="193"/>
      <c r="J430" s="195"/>
      <c r="K430" s="195"/>
    </row>
    <row r="431" spans="2:11">
      <c r="B431" s="193"/>
      <c r="C431" s="193"/>
      <c r="D431" s="193"/>
      <c r="J431" s="195"/>
      <c r="K431" s="195"/>
    </row>
    <row r="432" spans="2:11">
      <c r="B432" s="193"/>
      <c r="C432" s="193"/>
      <c r="D432" s="193"/>
      <c r="J432" s="195"/>
      <c r="K432" s="195"/>
    </row>
    <row r="433" spans="2:11">
      <c r="B433" s="193"/>
      <c r="C433" s="193"/>
      <c r="D433" s="193"/>
      <c r="J433" s="195"/>
      <c r="K433" s="195"/>
    </row>
    <row r="434" spans="2:11">
      <c r="B434" s="193"/>
      <c r="C434" s="193"/>
      <c r="D434" s="193"/>
      <c r="J434" s="195"/>
      <c r="K434" s="195"/>
    </row>
    <row r="435" spans="2:11">
      <c r="B435" s="193"/>
      <c r="C435" s="193"/>
      <c r="D435" s="193"/>
      <c r="J435" s="195"/>
      <c r="K435" s="195"/>
    </row>
    <row r="436" spans="2:11">
      <c r="B436" s="193"/>
      <c r="C436" s="193"/>
      <c r="D436" s="193"/>
      <c r="J436" s="195"/>
      <c r="K436" s="195"/>
    </row>
    <row r="437" spans="2:11">
      <c r="B437" s="193"/>
      <c r="C437" s="193"/>
      <c r="D437" s="193"/>
      <c r="J437" s="195"/>
      <c r="K437" s="195"/>
    </row>
    <row r="438" spans="2:11">
      <c r="B438" s="193"/>
      <c r="C438" s="193"/>
      <c r="D438" s="193"/>
      <c r="J438" s="195"/>
      <c r="K438" s="195"/>
    </row>
    <row r="439" spans="2:11">
      <c r="B439" s="193"/>
      <c r="C439" s="193"/>
      <c r="D439" s="193"/>
      <c r="J439" s="195"/>
      <c r="K439" s="195"/>
    </row>
    <row r="440" spans="2:11">
      <c r="B440" s="193"/>
      <c r="C440" s="193"/>
      <c r="D440" s="193"/>
      <c r="J440" s="195"/>
      <c r="K440" s="195"/>
    </row>
    <row r="441" spans="2:11">
      <c r="B441" s="193"/>
      <c r="C441" s="193"/>
      <c r="D441" s="193"/>
      <c r="J441" s="195"/>
      <c r="K441" s="195"/>
    </row>
    <row r="442" spans="2:11">
      <c r="B442" s="193"/>
      <c r="C442" s="193"/>
      <c r="D442" s="193"/>
      <c r="J442" s="195"/>
      <c r="K442" s="195"/>
    </row>
    <row r="443" spans="2:11">
      <c r="B443" s="193"/>
      <c r="C443" s="193"/>
      <c r="D443" s="193"/>
      <c r="J443" s="195"/>
      <c r="K443" s="195"/>
    </row>
    <row r="444" spans="2:11">
      <c r="B444" s="193"/>
      <c r="C444" s="193"/>
      <c r="D444" s="193"/>
      <c r="J444" s="195"/>
      <c r="K444" s="195"/>
    </row>
    <row r="445" spans="2:11">
      <c r="B445" s="193"/>
      <c r="C445" s="193"/>
      <c r="D445" s="193"/>
      <c r="J445" s="195"/>
      <c r="K445" s="195"/>
    </row>
    <row r="446" spans="2:11">
      <c r="B446" s="193"/>
      <c r="C446" s="193"/>
      <c r="D446" s="193"/>
      <c r="J446" s="195"/>
      <c r="K446" s="195"/>
    </row>
    <row r="447" spans="2:11">
      <c r="B447" s="193"/>
      <c r="C447" s="193"/>
      <c r="D447" s="193"/>
      <c r="J447" s="195"/>
      <c r="K447" s="195"/>
    </row>
    <row r="448" spans="2:11">
      <c r="B448" s="193"/>
      <c r="C448" s="193"/>
      <c r="D448" s="193"/>
      <c r="J448" s="195"/>
      <c r="K448" s="195"/>
    </row>
    <row r="449" spans="2:11">
      <c r="B449" s="193"/>
      <c r="C449" s="193"/>
      <c r="D449" s="193"/>
      <c r="J449" s="195"/>
      <c r="K449" s="195"/>
    </row>
    <row r="450" spans="2:11">
      <c r="B450" s="193"/>
      <c r="C450" s="193"/>
      <c r="D450" s="193"/>
      <c r="J450" s="195"/>
      <c r="K450" s="195"/>
    </row>
    <row r="451" spans="2:11">
      <c r="B451" s="193"/>
      <c r="C451" s="193"/>
      <c r="D451" s="193"/>
      <c r="J451" s="195"/>
      <c r="K451" s="195"/>
    </row>
    <row r="452" spans="2:11">
      <c r="B452" s="193"/>
      <c r="C452" s="193"/>
      <c r="D452" s="193"/>
      <c r="J452" s="195"/>
      <c r="K452" s="195"/>
    </row>
    <row r="453" spans="2:11">
      <c r="B453" s="193"/>
      <c r="C453" s="193"/>
      <c r="D453" s="193"/>
      <c r="J453" s="195"/>
      <c r="K453" s="195"/>
    </row>
    <row r="454" spans="2:11">
      <c r="B454" s="193"/>
      <c r="C454" s="193"/>
      <c r="D454" s="193"/>
      <c r="J454" s="195"/>
      <c r="K454" s="195"/>
    </row>
    <row r="455" spans="2:11">
      <c r="B455" s="193"/>
      <c r="C455" s="193"/>
      <c r="D455" s="193"/>
      <c r="J455" s="195"/>
      <c r="K455" s="195"/>
    </row>
    <row r="456" spans="2:11">
      <c r="B456" s="193"/>
      <c r="C456" s="193"/>
      <c r="D456" s="193"/>
      <c r="J456" s="195"/>
      <c r="K456" s="195"/>
    </row>
    <row r="457" spans="2:11">
      <c r="B457" s="193"/>
      <c r="C457" s="193"/>
      <c r="D457" s="193"/>
      <c r="J457" s="195"/>
      <c r="K457" s="195"/>
    </row>
    <row r="458" spans="2:11">
      <c r="B458" s="193"/>
      <c r="C458" s="193"/>
      <c r="D458" s="193"/>
      <c r="J458" s="195"/>
      <c r="K458" s="195"/>
    </row>
    <row r="459" spans="2:11">
      <c r="B459" s="193"/>
      <c r="C459" s="193"/>
      <c r="D459" s="193"/>
      <c r="J459" s="195"/>
      <c r="K459" s="195"/>
    </row>
    <row r="460" spans="2:11">
      <c r="B460" s="193"/>
      <c r="C460" s="193"/>
      <c r="D460" s="193"/>
      <c r="J460" s="195"/>
      <c r="K460" s="195"/>
    </row>
    <row r="461" spans="2:11">
      <c r="B461" s="193"/>
      <c r="C461" s="193"/>
      <c r="D461" s="193"/>
      <c r="J461" s="195"/>
      <c r="K461" s="195"/>
    </row>
    <row r="462" spans="2:11">
      <c r="B462" s="193"/>
      <c r="C462" s="193"/>
      <c r="D462" s="193"/>
      <c r="J462" s="195"/>
      <c r="K462" s="195"/>
    </row>
    <row r="463" spans="2:11">
      <c r="B463" s="193"/>
      <c r="C463" s="193"/>
      <c r="D463" s="193"/>
      <c r="J463" s="195"/>
      <c r="K463" s="195"/>
    </row>
    <row r="464" spans="2:11">
      <c r="B464" s="193"/>
      <c r="C464" s="193"/>
      <c r="D464" s="193"/>
      <c r="J464" s="195"/>
      <c r="K464" s="195"/>
    </row>
    <row r="465" spans="2:11">
      <c r="B465" s="193"/>
      <c r="C465" s="193"/>
      <c r="D465" s="193"/>
      <c r="J465" s="195"/>
      <c r="K465" s="195"/>
    </row>
    <row r="466" spans="2:11">
      <c r="B466" s="193"/>
      <c r="C466" s="193"/>
      <c r="D466" s="193"/>
      <c r="J466" s="195"/>
      <c r="K466" s="195"/>
    </row>
    <row r="467" spans="2:11">
      <c r="B467" s="193"/>
      <c r="C467" s="193"/>
      <c r="D467" s="193"/>
      <c r="J467" s="195"/>
      <c r="K467" s="195"/>
    </row>
    <row r="468" spans="2:11">
      <c r="B468" s="193"/>
      <c r="C468" s="193"/>
      <c r="D468" s="193"/>
      <c r="J468" s="195"/>
      <c r="K468" s="195"/>
    </row>
    <row r="469" spans="2:11">
      <c r="B469" s="193"/>
      <c r="C469" s="193"/>
      <c r="D469" s="193"/>
      <c r="J469" s="195"/>
      <c r="K469" s="195"/>
    </row>
    <row r="470" spans="2:11">
      <c r="B470" s="193"/>
      <c r="C470" s="193"/>
      <c r="D470" s="193"/>
      <c r="J470" s="195"/>
      <c r="K470" s="195"/>
    </row>
    <row r="471" spans="2:11">
      <c r="B471" s="193"/>
      <c r="C471" s="193"/>
      <c r="D471" s="193"/>
      <c r="J471" s="195"/>
      <c r="K471" s="195"/>
    </row>
    <row r="472" spans="2:11">
      <c r="B472" s="193"/>
      <c r="C472" s="193"/>
      <c r="D472" s="193"/>
      <c r="J472" s="195"/>
      <c r="K472" s="195"/>
    </row>
    <row r="473" spans="2:11">
      <c r="B473" s="193"/>
      <c r="C473" s="193"/>
      <c r="D473" s="193"/>
      <c r="J473" s="195"/>
      <c r="K473" s="195"/>
    </row>
    <row r="474" spans="2:11">
      <c r="B474" s="193"/>
      <c r="C474" s="193"/>
      <c r="D474" s="193"/>
      <c r="J474" s="195"/>
      <c r="K474" s="195"/>
    </row>
    <row r="475" spans="2:11">
      <c r="B475" s="193"/>
      <c r="C475" s="193"/>
      <c r="D475" s="193"/>
      <c r="J475" s="195"/>
      <c r="K475" s="195"/>
    </row>
    <row r="476" spans="2:11">
      <c r="B476" s="193"/>
      <c r="C476" s="193"/>
      <c r="D476" s="193"/>
      <c r="J476" s="195"/>
      <c r="K476" s="195"/>
    </row>
    <row r="477" spans="2:11">
      <c r="B477" s="193"/>
      <c r="C477" s="193"/>
      <c r="D477" s="193"/>
      <c r="J477" s="195"/>
      <c r="K477" s="195"/>
    </row>
    <row r="478" spans="2:11">
      <c r="B478" s="193"/>
      <c r="C478" s="193"/>
      <c r="D478" s="193"/>
      <c r="J478" s="195"/>
      <c r="K478" s="195"/>
    </row>
    <row r="479" spans="2:11">
      <c r="B479" s="193"/>
      <c r="C479" s="193"/>
      <c r="D479" s="193"/>
      <c r="J479" s="195"/>
      <c r="K479" s="195"/>
    </row>
    <row r="480" spans="2:11">
      <c r="B480" s="193"/>
      <c r="C480" s="193"/>
      <c r="D480" s="193"/>
      <c r="J480" s="195"/>
      <c r="K480" s="195"/>
    </row>
    <row r="481" spans="2:11">
      <c r="B481" s="193"/>
      <c r="C481" s="193"/>
      <c r="D481" s="193"/>
      <c r="J481" s="195"/>
      <c r="K481" s="195"/>
    </row>
    <row r="482" spans="2:11">
      <c r="B482" s="193"/>
      <c r="C482" s="193"/>
      <c r="D482" s="193"/>
      <c r="J482" s="195"/>
      <c r="K482" s="195"/>
    </row>
    <row r="483" spans="2:11">
      <c r="B483" s="193"/>
      <c r="C483" s="193"/>
      <c r="D483" s="193"/>
      <c r="J483" s="195"/>
      <c r="K483" s="195"/>
    </row>
    <row r="484" spans="2:11">
      <c r="B484" s="193"/>
      <c r="C484" s="193"/>
      <c r="D484" s="193"/>
      <c r="J484" s="195"/>
      <c r="K484" s="195"/>
    </row>
    <row r="485" spans="2:11">
      <c r="B485" s="193"/>
      <c r="C485" s="193"/>
      <c r="D485" s="193"/>
      <c r="J485" s="195"/>
      <c r="K485" s="195"/>
    </row>
    <row r="486" spans="2:11">
      <c r="B486" s="193"/>
      <c r="C486" s="193"/>
      <c r="D486" s="193"/>
      <c r="J486" s="195"/>
      <c r="K486" s="195"/>
    </row>
    <row r="487" spans="2:11">
      <c r="B487" s="193"/>
      <c r="C487" s="193"/>
      <c r="D487" s="193"/>
      <c r="J487" s="195"/>
      <c r="K487" s="195"/>
    </row>
    <row r="488" spans="2:11">
      <c r="B488" s="193"/>
      <c r="C488" s="193"/>
      <c r="D488" s="193"/>
      <c r="J488" s="195"/>
      <c r="K488" s="195"/>
    </row>
    <row r="489" spans="2:11">
      <c r="B489" s="193"/>
      <c r="C489" s="193"/>
      <c r="D489" s="193"/>
      <c r="J489" s="195"/>
      <c r="K489" s="195"/>
    </row>
    <row r="490" spans="2:11">
      <c r="B490" s="193"/>
      <c r="C490" s="193"/>
      <c r="D490" s="193"/>
      <c r="J490" s="195"/>
      <c r="K490" s="195"/>
    </row>
    <row r="491" spans="2:11">
      <c r="B491" s="193"/>
      <c r="C491" s="193"/>
      <c r="D491" s="193"/>
      <c r="J491" s="195"/>
      <c r="K491" s="195"/>
    </row>
    <row r="492" spans="2:11">
      <c r="B492" s="193"/>
      <c r="C492" s="193"/>
      <c r="D492" s="193"/>
      <c r="J492" s="195"/>
      <c r="K492" s="195"/>
    </row>
    <row r="493" spans="2:11">
      <c r="B493" s="193"/>
      <c r="C493" s="193"/>
      <c r="D493" s="193"/>
      <c r="J493" s="195"/>
      <c r="K493" s="195"/>
    </row>
    <row r="494" spans="2:11">
      <c r="B494" s="193"/>
      <c r="C494" s="193"/>
      <c r="D494" s="193"/>
      <c r="J494" s="195"/>
      <c r="K494" s="195"/>
    </row>
    <row r="495" spans="2:11">
      <c r="B495" s="193"/>
      <c r="C495" s="193"/>
      <c r="D495" s="193"/>
      <c r="J495" s="195"/>
      <c r="K495" s="195"/>
    </row>
    <row r="496" spans="2:11">
      <c r="B496" s="193"/>
      <c r="C496" s="193"/>
      <c r="D496" s="193"/>
      <c r="J496" s="195"/>
      <c r="K496" s="195"/>
    </row>
    <row r="497" spans="2:11">
      <c r="B497" s="193"/>
      <c r="C497" s="193"/>
      <c r="D497" s="193"/>
      <c r="J497" s="195"/>
      <c r="K497" s="195"/>
    </row>
    <row r="498" spans="2:11">
      <c r="B498" s="193"/>
      <c r="C498" s="193"/>
      <c r="D498" s="193"/>
      <c r="J498" s="195"/>
      <c r="K498" s="195"/>
    </row>
    <row r="499" spans="2:11">
      <c r="B499" s="193"/>
      <c r="C499" s="193"/>
      <c r="D499" s="193"/>
      <c r="J499" s="195"/>
      <c r="K499" s="195"/>
    </row>
    <row r="500" spans="2:11">
      <c r="B500" s="193"/>
      <c r="C500" s="193"/>
      <c r="D500" s="193"/>
      <c r="J500" s="195"/>
      <c r="K500" s="195"/>
    </row>
    <row r="501" spans="2:11">
      <c r="B501" s="193"/>
      <c r="C501" s="193"/>
      <c r="D501" s="193"/>
      <c r="J501" s="195"/>
      <c r="K501" s="195"/>
    </row>
    <row r="502" spans="2:11">
      <c r="B502" s="193"/>
      <c r="C502" s="193"/>
      <c r="D502" s="193"/>
      <c r="J502" s="195"/>
      <c r="K502" s="195"/>
    </row>
    <row r="503" spans="2:11">
      <c r="B503" s="193"/>
      <c r="C503" s="193"/>
      <c r="D503" s="193"/>
      <c r="J503" s="195"/>
      <c r="K503" s="195"/>
    </row>
    <row r="504" spans="2:11">
      <c r="B504" s="193"/>
      <c r="C504" s="193"/>
      <c r="D504" s="193"/>
      <c r="J504" s="195"/>
      <c r="K504" s="195"/>
    </row>
    <row r="505" spans="2:11">
      <c r="B505" s="193"/>
      <c r="C505" s="193"/>
      <c r="D505" s="193"/>
      <c r="J505" s="195"/>
      <c r="K505" s="195"/>
    </row>
    <row r="506" spans="2:11">
      <c r="B506" s="193"/>
      <c r="C506" s="193"/>
      <c r="D506" s="193"/>
      <c r="J506" s="195"/>
      <c r="K506" s="195"/>
    </row>
    <row r="507" spans="2:11">
      <c r="B507" s="193"/>
      <c r="C507" s="193"/>
      <c r="D507" s="193"/>
      <c r="J507" s="195"/>
      <c r="K507" s="195"/>
    </row>
    <row r="508" spans="2:11">
      <c r="B508" s="193"/>
      <c r="C508" s="193"/>
      <c r="D508" s="193"/>
      <c r="J508" s="195"/>
      <c r="K508" s="195"/>
    </row>
    <row r="509" spans="2:11">
      <c r="B509" s="193"/>
      <c r="C509" s="193"/>
      <c r="D509" s="193"/>
      <c r="J509" s="195"/>
      <c r="K509" s="195"/>
    </row>
    <row r="510" spans="2:11">
      <c r="B510" s="193"/>
      <c r="C510" s="193"/>
      <c r="D510" s="193"/>
      <c r="J510" s="195"/>
      <c r="K510" s="195"/>
    </row>
    <row r="511" spans="2:11">
      <c r="B511" s="193"/>
      <c r="C511" s="193"/>
      <c r="D511" s="193"/>
      <c r="J511" s="195"/>
      <c r="K511" s="195"/>
    </row>
    <row r="512" spans="2:11">
      <c r="B512" s="193"/>
      <c r="C512" s="193"/>
      <c r="D512" s="193"/>
      <c r="J512" s="195"/>
      <c r="K512" s="195"/>
    </row>
    <row r="513" spans="2:11">
      <c r="B513" s="193"/>
      <c r="C513" s="193"/>
      <c r="D513" s="193"/>
      <c r="J513" s="195"/>
      <c r="K513" s="195"/>
    </row>
    <row r="514" spans="2:11">
      <c r="B514" s="193"/>
      <c r="C514" s="193"/>
      <c r="D514" s="193"/>
      <c r="J514" s="195"/>
      <c r="K514" s="195"/>
    </row>
    <row r="515" spans="2:11">
      <c r="B515" s="193"/>
      <c r="C515" s="193"/>
      <c r="D515" s="193"/>
      <c r="J515" s="195"/>
      <c r="K515" s="195"/>
    </row>
    <row r="516" spans="2:11">
      <c r="B516" s="193"/>
      <c r="C516" s="193"/>
      <c r="D516" s="193"/>
      <c r="J516" s="195"/>
      <c r="K516" s="195"/>
    </row>
    <row r="517" spans="2:11">
      <c r="B517" s="193"/>
      <c r="C517" s="193"/>
      <c r="D517" s="193"/>
      <c r="J517" s="195"/>
      <c r="K517" s="195"/>
    </row>
    <row r="518" spans="2:11">
      <c r="B518" s="193"/>
      <c r="C518" s="193"/>
      <c r="D518" s="193"/>
      <c r="J518" s="195"/>
      <c r="K518" s="195"/>
    </row>
    <row r="519" spans="2:11">
      <c r="B519" s="193"/>
      <c r="C519" s="193"/>
      <c r="D519" s="193"/>
      <c r="J519" s="195"/>
      <c r="K519" s="195"/>
    </row>
    <row r="520" spans="2:11">
      <c r="B520" s="193"/>
      <c r="C520" s="193"/>
      <c r="D520" s="193"/>
      <c r="J520" s="195"/>
      <c r="K520" s="195"/>
    </row>
    <row r="521" spans="2:11">
      <c r="B521" s="193"/>
      <c r="C521" s="193"/>
      <c r="D521" s="193"/>
      <c r="J521" s="195"/>
      <c r="K521" s="195"/>
    </row>
    <row r="522" spans="2:11">
      <c r="B522" s="193"/>
      <c r="C522" s="193"/>
      <c r="D522" s="193"/>
      <c r="J522" s="195"/>
      <c r="K522" s="195"/>
    </row>
    <row r="523" spans="2:11">
      <c r="B523" s="193"/>
      <c r="C523" s="193"/>
      <c r="D523" s="193"/>
      <c r="J523" s="195"/>
      <c r="K523" s="195"/>
    </row>
    <row r="524" spans="2:11">
      <c r="B524" s="193"/>
      <c r="C524" s="193"/>
      <c r="D524" s="193"/>
      <c r="J524" s="195"/>
      <c r="K524" s="195"/>
    </row>
    <row r="525" spans="2:11">
      <c r="B525" s="193"/>
      <c r="C525" s="193"/>
      <c r="D525" s="193"/>
      <c r="J525" s="195"/>
      <c r="K525" s="195"/>
    </row>
    <row r="526" spans="2:11">
      <c r="B526" s="193"/>
      <c r="C526" s="193"/>
      <c r="D526" s="193"/>
      <c r="J526" s="195"/>
      <c r="K526" s="195"/>
    </row>
    <row r="527" spans="2:11">
      <c r="B527" s="193"/>
      <c r="C527" s="193"/>
      <c r="D527" s="193"/>
      <c r="J527" s="195"/>
      <c r="K527" s="195"/>
    </row>
    <row r="528" spans="2:11">
      <c r="B528" s="193"/>
      <c r="C528" s="193"/>
      <c r="D528" s="193"/>
      <c r="J528" s="195"/>
      <c r="K528" s="195"/>
    </row>
    <row r="529" spans="2:11">
      <c r="B529" s="193"/>
      <c r="C529" s="193"/>
      <c r="D529" s="193"/>
      <c r="J529" s="195"/>
      <c r="K529" s="195"/>
    </row>
    <row r="530" spans="2:11">
      <c r="B530" s="193"/>
      <c r="C530" s="193"/>
      <c r="D530" s="193"/>
      <c r="J530" s="195"/>
      <c r="K530" s="195"/>
    </row>
    <row r="531" spans="2:11">
      <c r="B531" s="193"/>
      <c r="C531" s="193"/>
      <c r="D531" s="193"/>
      <c r="J531" s="195"/>
      <c r="K531" s="195"/>
    </row>
    <row r="532" spans="2:11">
      <c r="B532" s="193"/>
      <c r="C532" s="193"/>
      <c r="D532" s="193"/>
      <c r="J532" s="195"/>
      <c r="K532" s="195"/>
    </row>
    <row r="533" spans="2:11">
      <c r="B533" s="193"/>
      <c r="C533" s="193"/>
      <c r="D533" s="193"/>
      <c r="J533" s="195"/>
      <c r="K533" s="195"/>
    </row>
    <row r="534" spans="2:11">
      <c r="B534" s="193"/>
      <c r="C534" s="193"/>
      <c r="D534" s="193"/>
      <c r="J534" s="195"/>
      <c r="K534" s="195"/>
    </row>
    <row r="535" spans="2:11">
      <c r="B535" s="193"/>
      <c r="C535" s="193"/>
      <c r="D535" s="193"/>
      <c r="J535" s="195"/>
      <c r="K535" s="195"/>
    </row>
    <row r="536" spans="2:11">
      <c r="B536" s="193"/>
      <c r="C536" s="193"/>
      <c r="D536" s="193"/>
      <c r="J536" s="195"/>
      <c r="K536" s="195"/>
    </row>
    <row r="537" spans="2:11">
      <c r="B537" s="193"/>
      <c r="C537" s="193"/>
      <c r="D537" s="193"/>
      <c r="J537" s="195"/>
      <c r="K537" s="195"/>
    </row>
    <row r="538" spans="2:11">
      <c r="B538" s="193"/>
      <c r="C538" s="193"/>
      <c r="D538" s="193"/>
      <c r="J538" s="195"/>
      <c r="K538" s="195"/>
    </row>
    <row r="539" spans="2:11">
      <c r="B539" s="193"/>
      <c r="C539" s="193"/>
      <c r="D539" s="193"/>
      <c r="J539" s="195"/>
      <c r="K539" s="195"/>
    </row>
    <row r="540" spans="2:11">
      <c r="B540" s="193"/>
      <c r="C540" s="193"/>
      <c r="D540" s="193"/>
      <c r="J540" s="195"/>
      <c r="K540" s="195"/>
    </row>
    <row r="541" spans="2:11">
      <c r="B541" s="193"/>
      <c r="C541" s="193"/>
      <c r="D541" s="193"/>
      <c r="J541" s="195"/>
      <c r="K541" s="195"/>
    </row>
    <row r="542" spans="2:11">
      <c r="B542" s="193"/>
      <c r="C542" s="193"/>
      <c r="D542" s="193"/>
      <c r="J542" s="195"/>
      <c r="K542" s="195"/>
    </row>
    <row r="543" spans="2:11">
      <c r="B543" s="193"/>
      <c r="C543" s="193"/>
      <c r="D543" s="193"/>
      <c r="J543" s="195"/>
      <c r="K543" s="195"/>
    </row>
    <row r="544" spans="2:11">
      <c r="B544" s="193"/>
      <c r="C544" s="193"/>
      <c r="D544" s="193"/>
      <c r="J544" s="195"/>
      <c r="K544" s="195"/>
    </row>
    <row r="545" spans="2:11">
      <c r="B545" s="193"/>
      <c r="C545" s="193"/>
      <c r="D545" s="193"/>
      <c r="J545" s="195"/>
      <c r="K545" s="195"/>
    </row>
    <row r="546" spans="2:11">
      <c r="B546" s="193"/>
      <c r="C546" s="193"/>
      <c r="D546" s="193"/>
      <c r="J546" s="195"/>
      <c r="K546" s="195"/>
    </row>
    <row r="547" spans="2:11">
      <c r="B547" s="193"/>
      <c r="C547" s="193"/>
      <c r="D547" s="193"/>
      <c r="J547" s="195"/>
      <c r="K547" s="195"/>
    </row>
    <row r="548" spans="2:11">
      <c r="B548" s="193"/>
      <c r="C548" s="193"/>
      <c r="D548" s="193"/>
      <c r="J548" s="195"/>
      <c r="K548" s="195"/>
    </row>
    <row r="549" spans="2:11">
      <c r="B549" s="193"/>
      <c r="C549" s="193"/>
      <c r="D549" s="193"/>
      <c r="J549" s="195"/>
      <c r="K549" s="195"/>
    </row>
    <row r="550" spans="2:11">
      <c r="B550" s="193"/>
      <c r="C550" s="193"/>
      <c r="D550" s="193"/>
      <c r="J550" s="195"/>
      <c r="K550" s="195"/>
    </row>
    <row r="551" spans="2:11">
      <c r="B551" s="193"/>
      <c r="C551" s="193"/>
      <c r="D551" s="193"/>
      <c r="J551" s="195"/>
      <c r="K551" s="195"/>
    </row>
    <row r="552" spans="2:11">
      <c r="B552" s="193"/>
      <c r="C552" s="193"/>
      <c r="D552" s="193"/>
      <c r="J552" s="195"/>
      <c r="K552" s="195"/>
    </row>
    <row r="553" spans="2:11">
      <c r="B553" s="193"/>
      <c r="C553" s="193"/>
      <c r="D553" s="193"/>
      <c r="J553" s="195"/>
      <c r="K553" s="195"/>
    </row>
    <row r="554" spans="2:11">
      <c r="B554" s="193"/>
      <c r="C554" s="193"/>
      <c r="D554" s="193"/>
      <c r="J554" s="195"/>
      <c r="K554" s="195"/>
    </row>
    <row r="555" spans="2:11">
      <c r="B555" s="193"/>
      <c r="C555" s="193"/>
      <c r="D555" s="193"/>
      <c r="J555" s="195"/>
      <c r="K555" s="195"/>
    </row>
    <row r="556" spans="2:11">
      <c r="B556" s="193"/>
      <c r="C556" s="193"/>
      <c r="D556" s="193"/>
      <c r="J556" s="195"/>
      <c r="K556" s="195"/>
    </row>
    <row r="557" spans="2:11">
      <c r="B557" s="193"/>
      <c r="C557" s="193"/>
      <c r="D557" s="193"/>
      <c r="J557" s="195"/>
      <c r="K557" s="195"/>
    </row>
    <row r="558" spans="2:11">
      <c r="B558" s="193"/>
      <c r="C558" s="193"/>
      <c r="D558" s="193"/>
      <c r="J558" s="195"/>
      <c r="K558" s="195"/>
    </row>
    <row r="559" spans="2:11">
      <c r="B559" s="193"/>
      <c r="C559" s="193"/>
      <c r="D559" s="193"/>
      <c r="J559" s="195"/>
      <c r="K559" s="195"/>
    </row>
    <row r="560" spans="2:11">
      <c r="B560" s="193"/>
      <c r="C560" s="193"/>
      <c r="D560" s="193"/>
      <c r="J560" s="195"/>
      <c r="K560" s="195"/>
    </row>
    <row r="561" spans="2:11">
      <c r="B561" s="193"/>
      <c r="C561" s="193"/>
      <c r="D561" s="193"/>
      <c r="J561" s="195"/>
      <c r="K561" s="195"/>
    </row>
    <row r="562" spans="2:11">
      <c r="B562" s="193"/>
      <c r="C562" s="193"/>
      <c r="D562" s="193"/>
      <c r="J562" s="195"/>
      <c r="K562" s="195"/>
    </row>
    <row r="563" spans="2:11">
      <c r="B563" s="193"/>
      <c r="C563" s="193"/>
      <c r="D563" s="193"/>
      <c r="J563" s="195"/>
      <c r="K563" s="195"/>
    </row>
    <row r="564" spans="2:11">
      <c r="B564" s="193"/>
      <c r="C564" s="193"/>
      <c r="D564" s="193"/>
      <c r="J564" s="195"/>
      <c r="K564" s="195"/>
    </row>
    <row r="565" spans="2:11">
      <c r="B565" s="193"/>
      <c r="C565" s="193"/>
      <c r="D565" s="193"/>
      <c r="J565" s="195"/>
      <c r="K565" s="195"/>
    </row>
    <row r="566" spans="2:11">
      <c r="B566" s="193"/>
      <c r="C566" s="193"/>
      <c r="D566" s="193"/>
      <c r="J566" s="195"/>
      <c r="K566" s="195"/>
    </row>
    <row r="567" spans="2:11">
      <c r="B567" s="193"/>
      <c r="C567" s="193"/>
      <c r="D567" s="193"/>
      <c r="J567" s="195"/>
      <c r="K567" s="195"/>
    </row>
    <row r="568" spans="2:11">
      <c r="B568" s="193"/>
      <c r="C568" s="193"/>
      <c r="D568" s="193"/>
      <c r="J568" s="195"/>
      <c r="K568" s="195"/>
    </row>
    <row r="569" spans="2:11">
      <c r="B569" s="193"/>
      <c r="C569" s="193"/>
      <c r="D569" s="193"/>
      <c r="J569" s="195"/>
      <c r="K569" s="195"/>
    </row>
    <row r="570" spans="2:11">
      <c r="B570" s="193"/>
      <c r="C570" s="193"/>
      <c r="D570" s="193"/>
      <c r="J570" s="195"/>
      <c r="K570" s="195"/>
    </row>
    <row r="571" spans="2:11">
      <c r="B571" s="193"/>
      <c r="C571" s="193"/>
      <c r="D571" s="193"/>
      <c r="J571" s="195"/>
      <c r="K571" s="195"/>
    </row>
    <row r="572" spans="2:11">
      <c r="B572" s="193"/>
      <c r="C572" s="193"/>
      <c r="D572" s="193"/>
      <c r="J572" s="195"/>
      <c r="K572" s="195"/>
    </row>
    <row r="573" spans="2:11">
      <c r="B573" s="193"/>
      <c r="C573" s="193"/>
      <c r="D573" s="193"/>
      <c r="J573" s="195"/>
      <c r="K573" s="195"/>
    </row>
    <row r="574" spans="2:11">
      <c r="B574" s="193"/>
      <c r="C574" s="193"/>
      <c r="D574" s="193"/>
      <c r="J574" s="195"/>
      <c r="K574" s="195"/>
    </row>
    <row r="575" spans="2:11">
      <c r="B575" s="193"/>
      <c r="C575" s="193"/>
      <c r="D575" s="193"/>
      <c r="J575" s="195"/>
      <c r="K575" s="195"/>
    </row>
    <row r="576" spans="2:11">
      <c r="B576" s="193"/>
      <c r="C576" s="193"/>
      <c r="D576" s="193"/>
      <c r="J576" s="195"/>
      <c r="K576" s="195"/>
    </row>
    <row r="577" spans="2:11">
      <c r="B577" s="193"/>
      <c r="C577" s="193"/>
      <c r="D577" s="193"/>
      <c r="J577" s="195"/>
      <c r="K577" s="195"/>
    </row>
    <row r="578" spans="2:11">
      <c r="B578" s="193"/>
      <c r="C578" s="193"/>
      <c r="D578" s="193"/>
      <c r="J578" s="195"/>
      <c r="K578" s="195"/>
    </row>
    <row r="579" spans="2:11">
      <c r="B579" s="193"/>
      <c r="C579" s="193"/>
      <c r="D579" s="193"/>
      <c r="J579" s="195"/>
      <c r="K579" s="195"/>
    </row>
    <row r="580" spans="2:11">
      <c r="B580" s="193"/>
      <c r="C580" s="193"/>
      <c r="D580" s="193"/>
      <c r="J580" s="195"/>
      <c r="K580" s="195"/>
    </row>
    <row r="581" spans="2:11">
      <c r="B581" s="193"/>
      <c r="C581" s="193"/>
      <c r="D581" s="193"/>
      <c r="J581" s="195"/>
      <c r="K581" s="195"/>
    </row>
    <row r="582" spans="2:11">
      <c r="B582" s="193"/>
      <c r="C582" s="193"/>
      <c r="D582" s="193"/>
      <c r="J582" s="195"/>
      <c r="K582" s="195"/>
    </row>
    <row r="583" spans="2:11">
      <c r="B583" s="193"/>
      <c r="C583" s="193"/>
      <c r="D583" s="193"/>
      <c r="J583" s="195"/>
      <c r="K583" s="195"/>
    </row>
    <row r="584" spans="2:11">
      <c r="B584" s="193"/>
      <c r="C584" s="193"/>
      <c r="D584" s="193"/>
      <c r="J584" s="195"/>
      <c r="K584" s="195"/>
    </row>
    <row r="585" spans="2:11">
      <c r="B585" s="193"/>
      <c r="C585" s="193"/>
      <c r="D585" s="193"/>
      <c r="J585" s="195"/>
      <c r="K585" s="195"/>
    </row>
    <row r="586" spans="2:11">
      <c r="B586" s="193"/>
      <c r="C586" s="193"/>
      <c r="D586" s="193"/>
      <c r="J586" s="195"/>
      <c r="K586" s="195"/>
    </row>
    <row r="587" spans="2:11">
      <c r="B587" s="193"/>
      <c r="C587" s="193"/>
      <c r="D587" s="193"/>
      <c r="J587" s="195"/>
      <c r="K587" s="195"/>
    </row>
    <row r="588" spans="2:11">
      <c r="B588" s="193"/>
      <c r="C588" s="193"/>
      <c r="D588" s="193"/>
      <c r="J588" s="195"/>
      <c r="K588" s="195"/>
    </row>
    <row r="589" spans="2:11">
      <c r="B589" s="193"/>
      <c r="C589" s="193"/>
      <c r="D589" s="193"/>
      <c r="J589" s="195"/>
      <c r="K589" s="195"/>
    </row>
    <row r="590" spans="2:11">
      <c r="B590" s="193"/>
      <c r="C590" s="193"/>
      <c r="D590" s="193"/>
      <c r="J590" s="195"/>
      <c r="K590" s="195"/>
    </row>
    <row r="591" spans="2:11">
      <c r="B591" s="193"/>
      <c r="C591" s="193"/>
      <c r="D591" s="193"/>
      <c r="J591" s="195"/>
      <c r="K591" s="195"/>
    </row>
    <row r="592" spans="2:11">
      <c r="B592" s="193"/>
      <c r="C592" s="193"/>
      <c r="D592" s="193"/>
      <c r="J592" s="195"/>
      <c r="K592" s="195"/>
    </row>
    <row r="593" spans="2:11">
      <c r="B593" s="193"/>
      <c r="C593" s="193"/>
      <c r="D593" s="193"/>
      <c r="J593" s="195"/>
      <c r="K593" s="195"/>
    </row>
    <row r="594" spans="2:11">
      <c r="B594" s="193"/>
      <c r="C594" s="193"/>
      <c r="D594" s="193"/>
      <c r="J594" s="195"/>
      <c r="K594" s="195"/>
    </row>
    <row r="595" spans="2:11">
      <c r="B595" s="193"/>
      <c r="C595" s="193"/>
      <c r="D595" s="193"/>
      <c r="J595" s="195"/>
      <c r="K595" s="195"/>
    </row>
    <row r="596" spans="2:11">
      <c r="B596" s="193"/>
      <c r="C596" s="193"/>
      <c r="D596" s="193"/>
      <c r="J596" s="195"/>
      <c r="K596" s="195"/>
    </row>
    <row r="597" spans="2:11">
      <c r="B597" s="193"/>
      <c r="C597" s="193"/>
      <c r="D597" s="193"/>
      <c r="J597" s="195"/>
      <c r="K597" s="195"/>
    </row>
    <row r="598" spans="2:11">
      <c r="B598" s="193"/>
      <c r="C598" s="193"/>
      <c r="D598" s="193"/>
      <c r="J598" s="195"/>
      <c r="K598" s="195"/>
    </row>
    <row r="599" spans="2:11">
      <c r="B599" s="193"/>
      <c r="C599" s="193"/>
      <c r="D599" s="193"/>
      <c r="J599" s="195"/>
      <c r="K599" s="195"/>
    </row>
    <row r="600" spans="2:11">
      <c r="B600" s="193"/>
      <c r="C600" s="193"/>
      <c r="D600" s="193"/>
      <c r="J600" s="195"/>
      <c r="K600" s="195"/>
    </row>
    <row r="601" spans="2:11">
      <c r="B601" s="193"/>
      <c r="C601" s="193"/>
      <c r="D601" s="193"/>
      <c r="J601" s="195"/>
      <c r="K601" s="195"/>
    </row>
    <row r="602" spans="2:11">
      <c r="B602" s="193"/>
      <c r="C602" s="193"/>
      <c r="D602" s="193"/>
      <c r="J602" s="195"/>
      <c r="K602" s="195"/>
    </row>
    <row r="603" spans="2:11">
      <c r="B603" s="193"/>
      <c r="C603" s="193"/>
      <c r="D603" s="193"/>
      <c r="J603" s="195"/>
      <c r="K603" s="195"/>
    </row>
    <row r="604" spans="2:11">
      <c r="B604" s="193"/>
      <c r="C604" s="193"/>
      <c r="D604" s="193"/>
      <c r="J604" s="195"/>
      <c r="K604" s="195"/>
    </row>
    <row r="605" spans="2:11">
      <c r="B605" s="193"/>
      <c r="C605" s="193"/>
      <c r="D605" s="193"/>
      <c r="J605" s="195"/>
      <c r="K605" s="195"/>
    </row>
    <row r="606" spans="2:11">
      <c r="B606" s="193"/>
      <c r="C606" s="193"/>
      <c r="D606" s="193"/>
      <c r="J606" s="195"/>
      <c r="K606" s="195"/>
    </row>
    <row r="607" spans="2:11">
      <c r="B607" s="193"/>
      <c r="C607" s="193"/>
      <c r="D607" s="193"/>
      <c r="J607" s="195"/>
      <c r="K607" s="195"/>
    </row>
    <row r="608" spans="2:11">
      <c r="B608" s="193"/>
      <c r="C608" s="193"/>
      <c r="D608" s="193"/>
      <c r="J608" s="195"/>
      <c r="K608" s="195"/>
    </row>
    <row r="609" spans="2:11">
      <c r="B609" s="193"/>
      <c r="C609" s="193"/>
      <c r="D609" s="193"/>
      <c r="J609" s="195"/>
      <c r="K609" s="195"/>
    </row>
    <row r="610" spans="2:11">
      <c r="B610" s="193"/>
      <c r="C610" s="193"/>
      <c r="D610" s="193"/>
      <c r="J610" s="195"/>
      <c r="K610" s="195"/>
    </row>
    <row r="611" spans="2:11">
      <c r="B611" s="193"/>
      <c r="C611" s="193"/>
      <c r="D611" s="193"/>
      <c r="J611" s="195"/>
      <c r="K611" s="195"/>
    </row>
    <row r="612" spans="2:11">
      <c r="B612" s="193"/>
      <c r="C612" s="193"/>
      <c r="D612" s="193"/>
      <c r="J612" s="195"/>
      <c r="K612" s="195"/>
    </row>
    <row r="613" spans="2:11">
      <c r="B613" s="193"/>
      <c r="C613" s="193"/>
      <c r="D613" s="193"/>
      <c r="J613" s="195"/>
      <c r="K613" s="195"/>
    </row>
    <row r="614" spans="2:11">
      <c r="B614" s="193"/>
      <c r="C614" s="193"/>
      <c r="D614" s="193"/>
      <c r="J614" s="195"/>
      <c r="K614" s="195"/>
    </row>
    <row r="615" spans="2:11">
      <c r="B615" s="193"/>
      <c r="C615" s="193"/>
      <c r="D615" s="193"/>
      <c r="J615" s="195"/>
      <c r="K615" s="195"/>
    </row>
    <row r="616" spans="2:11">
      <c r="B616" s="193"/>
      <c r="C616" s="193"/>
      <c r="D616" s="193"/>
      <c r="J616" s="195"/>
      <c r="K616" s="195"/>
    </row>
    <row r="617" spans="2:11">
      <c r="B617" s="193"/>
      <c r="C617" s="193"/>
      <c r="D617" s="193"/>
      <c r="J617" s="195"/>
      <c r="K617" s="195"/>
    </row>
    <row r="618" spans="2:11">
      <c r="B618" s="193"/>
      <c r="C618" s="193"/>
      <c r="D618" s="193"/>
      <c r="J618" s="195"/>
      <c r="K618" s="195"/>
    </row>
    <row r="619" spans="2:11">
      <c r="B619" s="193"/>
      <c r="C619" s="193"/>
      <c r="D619" s="193"/>
      <c r="J619" s="195"/>
      <c r="K619" s="195"/>
    </row>
    <row r="620" spans="2:11">
      <c r="B620" s="193"/>
      <c r="C620" s="193"/>
      <c r="D620" s="193"/>
      <c r="J620" s="195"/>
      <c r="K620" s="195"/>
    </row>
    <row r="621" spans="2:11">
      <c r="B621" s="193"/>
      <c r="C621" s="193"/>
      <c r="D621" s="193"/>
      <c r="J621" s="195"/>
      <c r="K621" s="195"/>
    </row>
    <row r="622" spans="2:11">
      <c r="B622" s="193"/>
      <c r="C622" s="193"/>
      <c r="D622" s="193"/>
      <c r="J622" s="195"/>
      <c r="K622" s="195"/>
    </row>
    <row r="623" spans="2:11">
      <c r="B623" s="193"/>
      <c r="C623" s="193"/>
      <c r="D623" s="193"/>
      <c r="J623" s="195"/>
      <c r="K623" s="195"/>
    </row>
    <row r="624" spans="2:11">
      <c r="B624" s="193"/>
      <c r="C624" s="193"/>
      <c r="D624" s="193"/>
      <c r="J624" s="195"/>
      <c r="K624" s="195"/>
    </row>
    <row r="625" spans="2:11">
      <c r="B625" s="193"/>
      <c r="C625" s="193"/>
      <c r="D625" s="193"/>
      <c r="J625" s="195"/>
      <c r="K625" s="195"/>
    </row>
    <row r="626" spans="2:11">
      <c r="B626" s="193"/>
      <c r="C626" s="193"/>
      <c r="D626" s="193"/>
      <c r="J626" s="195"/>
      <c r="K626" s="195"/>
    </row>
    <row r="627" spans="2:11">
      <c r="B627" s="193"/>
      <c r="C627" s="193"/>
      <c r="D627" s="193"/>
      <c r="J627" s="195"/>
      <c r="K627" s="195"/>
    </row>
    <row r="628" spans="2:11">
      <c r="B628" s="193"/>
      <c r="C628" s="193"/>
      <c r="D628" s="193"/>
      <c r="J628" s="195"/>
      <c r="K628" s="195"/>
    </row>
    <row r="629" spans="2:11">
      <c r="B629" s="193"/>
      <c r="C629" s="193"/>
      <c r="D629" s="193"/>
      <c r="J629" s="195"/>
      <c r="K629" s="195"/>
    </row>
    <row r="630" spans="2:11">
      <c r="B630" s="193"/>
      <c r="C630" s="193"/>
      <c r="D630" s="193"/>
      <c r="J630" s="195"/>
      <c r="K630" s="195"/>
    </row>
    <row r="631" spans="2:11">
      <c r="B631" s="193"/>
      <c r="C631" s="193"/>
      <c r="D631" s="193"/>
      <c r="J631" s="195"/>
      <c r="K631" s="195"/>
    </row>
    <row r="632" spans="2:11">
      <c r="B632" s="193"/>
      <c r="C632" s="193"/>
      <c r="D632" s="193"/>
      <c r="J632" s="195"/>
      <c r="K632" s="195"/>
    </row>
    <row r="633" spans="2:11">
      <c r="B633" s="193"/>
      <c r="C633" s="193"/>
      <c r="D633" s="193"/>
      <c r="J633" s="195"/>
      <c r="K633" s="195"/>
    </row>
    <row r="634" spans="2:11">
      <c r="B634" s="193"/>
      <c r="C634" s="193"/>
      <c r="D634" s="193"/>
      <c r="J634" s="195"/>
      <c r="K634" s="195"/>
    </row>
    <row r="635" spans="2:11">
      <c r="B635" s="193"/>
      <c r="C635" s="193"/>
      <c r="D635" s="193"/>
      <c r="J635" s="195"/>
      <c r="K635" s="195"/>
    </row>
    <row r="636" spans="2:11">
      <c r="B636" s="193"/>
      <c r="C636" s="193"/>
      <c r="D636" s="193"/>
      <c r="J636" s="195"/>
      <c r="K636" s="195"/>
    </row>
    <row r="637" spans="2:11">
      <c r="B637" s="193"/>
      <c r="C637" s="193"/>
      <c r="D637" s="193"/>
      <c r="J637" s="195"/>
      <c r="K637" s="195"/>
    </row>
    <row r="638" spans="2:11">
      <c r="B638" s="193"/>
      <c r="C638" s="193"/>
      <c r="D638" s="193"/>
      <c r="J638" s="195"/>
      <c r="K638" s="195"/>
    </row>
    <row r="639" spans="2:11">
      <c r="B639" s="193"/>
      <c r="C639" s="193"/>
      <c r="D639" s="193"/>
      <c r="J639" s="195"/>
      <c r="K639" s="195"/>
    </row>
    <row r="640" spans="2:11">
      <c r="B640" s="193"/>
      <c r="C640" s="193"/>
      <c r="D640" s="193"/>
      <c r="J640" s="195"/>
      <c r="K640" s="195"/>
    </row>
    <row r="641" spans="2:11">
      <c r="B641" s="193"/>
      <c r="C641" s="193"/>
      <c r="D641" s="193"/>
      <c r="J641" s="195"/>
      <c r="K641" s="195"/>
    </row>
    <row r="642" spans="2:11">
      <c r="B642" s="193"/>
      <c r="C642" s="193"/>
      <c r="D642" s="193"/>
      <c r="J642" s="195"/>
      <c r="K642" s="195"/>
    </row>
    <row r="643" spans="2:11">
      <c r="B643" s="193"/>
      <c r="C643" s="193"/>
      <c r="D643" s="193"/>
      <c r="J643" s="195"/>
      <c r="K643" s="195"/>
    </row>
    <row r="644" spans="2:11">
      <c r="B644" s="193"/>
      <c r="C644" s="193"/>
      <c r="D644" s="193"/>
      <c r="J644" s="195"/>
      <c r="K644" s="195"/>
    </row>
    <row r="645" spans="2:11">
      <c r="B645" s="193"/>
      <c r="C645" s="193"/>
      <c r="D645" s="193"/>
      <c r="J645" s="195"/>
      <c r="K645" s="195"/>
    </row>
    <row r="646" spans="2:11">
      <c r="B646" s="193"/>
      <c r="C646" s="193"/>
      <c r="D646" s="193"/>
      <c r="J646" s="195"/>
      <c r="K646" s="195"/>
    </row>
    <row r="647" spans="2:11">
      <c r="B647" s="193"/>
      <c r="C647" s="193"/>
      <c r="D647" s="193"/>
      <c r="J647" s="195"/>
      <c r="K647" s="195"/>
    </row>
    <row r="648" spans="2:11">
      <c r="B648" s="193"/>
      <c r="C648" s="193"/>
      <c r="D648" s="193"/>
      <c r="J648" s="195"/>
      <c r="K648" s="195"/>
    </row>
    <row r="649" spans="2:11">
      <c r="B649" s="193"/>
      <c r="C649" s="193"/>
      <c r="D649" s="193"/>
      <c r="J649" s="195"/>
      <c r="K649" s="195"/>
    </row>
    <row r="650" spans="2:11">
      <c r="B650" s="193"/>
      <c r="C650" s="193"/>
      <c r="D650" s="193"/>
      <c r="J650" s="195"/>
      <c r="K650" s="195"/>
    </row>
    <row r="651" spans="2:11">
      <c r="B651" s="193"/>
      <c r="C651" s="193"/>
      <c r="D651" s="193"/>
      <c r="J651" s="195"/>
      <c r="K651" s="195"/>
    </row>
    <row r="652" spans="2:11">
      <c r="B652" s="193"/>
      <c r="C652" s="193"/>
      <c r="D652" s="193"/>
      <c r="J652" s="195"/>
      <c r="K652" s="195"/>
    </row>
    <row r="653" spans="2:11">
      <c r="B653" s="193"/>
      <c r="C653" s="193"/>
      <c r="D653" s="193"/>
      <c r="J653" s="195"/>
      <c r="K653" s="195"/>
    </row>
    <row r="654" spans="2:11">
      <c r="B654" s="193"/>
      <c r="C654" s="193"/>
      <c r="D654" s="193"/>
      <c r="J654" s="195"/>
      <c r="K654" s="195"/>
    </row>
    <row r="655" spans="2:11">
      <c r="B655" s="193"/>
      <c r="C655" s="193"/>
      <c r="D655" s="193"/>
      <c r="J655" s="195"/>
      <c r="K655" s="195"/>
    </row>
    <row r="656" spans="2:11">
      <c r="B656" s="193"/>
      <c r="C656" s="193"/>
      <c r="D656" s="193"/>
      <c r="J656" s="195"/>
      <c r="K656" s="195"/>
    </row>
    <row r="657" spans="2:11">
      <c r="B657" s="193"/>
      <c r="C657" s="193"/>
      <c r="D657" s="193"/>
      <c r="J657" s="195"/>
      <c r="K657" s="195"/>
    </row>
    <row r="658" spans="2:11">
      <c r="B658" s="193"/>
      <c r="C658" s="193"/>
      <c r="D658" s="193"/>
      <c r="J658" s="195"/>
      <c r="K658" s="195"/>
    </row>
    <row r="659" spans="2:11">
      <c r="B659" s="193"/>
      <c r="C659" s="193"/>
      <c r="D659" s="193"/>
      <c r="J659" s="195"/>
      <c r="K659" s="195"/>
    </row>
    <row r="660" spans="2:11">
      <c r="B660" s="193"/>
      <c r="C660" s="193"/>
      <c r="D660" s="193"/>
      <c r="J660" s="195"/>
      <c r="K660" s="195"/>
    </row>
    <row r="661" spans="2:11">
      <c r="B661" s="193"/>
      <c r="C661" s="193"/>
      <c r="D661" s="193"/>
      <c r="J661" s="195"/>
      <c r="K661" s="195"/>
    </row>
    <row r="662" spans="2:11">
      <c r="B662" s="193"/>
      <c r="C662" s="193"/>
      <c r="D662" s="193"/>
      <c r="J662" s="195"/>
      <c r="K662" s="195"/>
    </row>
    <row r="663" spans="2:11">
      <c r="B663" s="193"/>
      <c r="C663" s="193"/>
      <c r="D663" s="193"/>
      <c r="J663" s="195"/>
      <c r="K663" s="195"/>
    </row>
    <row r="664" spans="2:11">
      <c r="B664" s="193"/>
      <c r="C664" s="193"/>
      <c r="D664" s="193"/>
      <c r="J664" s="195"/>
      <c r="K664" s="195"/>
    </row>
    <row r="665" spans="2:11">
      <c r="B665" s="193"/>
      <c r="C665" s="193"/>
      <c r="D665" s="193"/>
      <c r="J665" s="195"/>
      <c r="K665" s="195"/>
    </row>
    <row r="666" spans="2:11">
      <c r="B666" s="193"/>
      <c r="C666" s="193"/>
      <c r="D666" s="193"/>
      <c r="J666" s="195"/>
      <c r="K666" s="195"/>
    </row>
    <row r="667" spans="2:11">
      <c r="B667" s="193"/>
      <c r="C667" s="193"/>
      <c r="D667" s="193"/>
      <c r="J667" s="195"/>
      <c r="K667" s="195"/>
    </row>
    <row r="668" spans="2:11">
      <c r="B668" s="193"/>
      <c r="C668" s="193"/>
      <c r="D668" s="193"/>
      <c r="J668" s="195"/>
      <c r="K668" s="195"/>
    </row>
    <row r="669" spans="2:11">
      <c r="B669" s="193"/>
      <c r="C669" s="193"/>
      <c r="D669" s="193"/>
      <c r="J669" s="195"/>
      <c r="K669" s="195"/>
    </row>
    <row r="670" spans="2:11">
      <c r="B670" s="193"/>
      <c r="C670" s="193"/>
      <c r="D670" s="193"/>
      <c r="J670" s="195"/>
      <c r="K670" s="195"/>
    </row>
    <row r="671" spans="2:11">
      <c r="B671" s="193"/>
      <c r="C671" s="193"/>
      <c r="D671" s="193"/>
      <c r="J671" s="195"/>
      <c r="K671" s="195"/>
    </row>
    <row r="672" spans="2:11">
      <c r="B672" s="193"/>
      <c r="C672" s="193"/>
      <c r="D672" s="193"/>
      <c r="J672" s="195"/>
      <c r="K672" s="195"/>
    </row>
    <row r="673" spans="2:11">
      <c r="B673" s="193"/>
      <c r="C673" s="193"/>
      <c r="D673" s="193"/>
      <c r="J673" s="195"/>
      <c r="K673" s="195"/>
    </row>
    <row r="674" spans="2:11">
      <c r="B674" s="193"/>
      <c r="C674" s="193"/>
      <c r="D674" s="193"/>
      <c r="J674" s="195"/>
      <c r="K674" s="195"/>
    </row>
    <row r="675" spans="2:11">
      <c r="B675" s="193"/>
      <c r="C675" s="193"/>
      <c r="D675" s="193"/>
      <c r="J675" s="195"/>
      <c r="K675" s="195"/>
    </row>
    <row r="676" spans="2:11">
      <c r="B676" s="193"/>
      <c r="C676" s="193"/>
      <c r="D676" s="193"/>
      <c r="J676" s="195"/>
      <c r="K676" s="195"/>
    </row>
    <row r="677" spans="2:11">
      <c r="B677" s="193"/>
      <c r="C677" s="193"/>
      <c r="D677" s="193"/>
      <c r="J677" s="195"/>
      <c r="K677" s="195"/>
    </row>
    <row r="678" spans="2:11">
      <c r="B678" s="193"/>
      <c r="C678" s="193"/>
      <c r="D678" s="193"/>
      <c r="J678" s="195"/>
      <c r="K678" s="195"/>
    </row>
    <row r="679" spans="2:11">
      <c r="B679" s="193"/>
      <c r="C679" s="193"/>
      <c r="D679" s="193"/>
      <c r="J679" s="195"/>
      <c r="K679" s="195"/>
    </row>
    <row r="680" spans="2:11">
      <c r="B680" s="193"/>
      <c r="C680" s="193"/>
      <c r="D680" s="193"/>
      <c r="J680" s="195"/>
      <c r="K680" s="195"/>
    </row>
    <row r="681" spans="2:11">
      <c r="B681" s="193"/>
      <c r="C681" s="193"/>
      <c r="D681" s="193"/>
      <c r="J681" s="195"/>
      <c r="K681" s="195"/>
    </row>
    <row r="682" spans="2:11">
      <c r="B682" s="193"/>
      <c r="C682" s="193"/>
      <c r="D682" s="193"/>
      <c r="J682" s="195"/>
      <c r="K682" s="195"/>
    </row>
    <row r="683" spans="2:11">
      <c r="B683" s="193"/>
      <c r="C683" s="193"/>
      <c r="D683" s="193"/>
      <c r="J683" s="195"/>
      <c r="K683" s="195"/>
    </row>
    <row r="684" spans="2:11">
      <c r="B684" s="193"/>
      <c r="C684" s="193"/>
      <c r="D684" s="193"/>
      <c r="J684" s="195"/>
      <c r="K684" s="195"/>
    </row>
    <row r="685" spans="2:11">
      <c r="B685" s="193"/>
      <c r="C685" s="193"/>
      <c r="D685" s="193"/>
      <c r="J685" s="195"/>
      <c r="K685" s="195"/>
    </row>
    <row r="686" spans="2:11">
      <c r="B686" s="193"/>
      <c r="C686" s="193"/>
      <c r="D686" s="193"/>
      <c r="J686" s="195"/>
      <c r="K686" s="195"/>
    </row>
    <row r="687" spans="2:11">
      <c r="B687" s="193"/>
      <c r="C687" s="193"/>
      <c r="D687" s="193"/>
      <c r="J687" s="195"/>
      <c r="K687" s="195"/>
    </row>
    <row r="688" spans="2:11">
      <c r="B688" s="193"/>
      <c r="C688" s="193"/>
      <c r="D688" s="193"/>
      <c r="J688" s="195"/>
      <c r="K688" s="195"/>
    </row>
    <row r="689" spans="2:11">
      <c r="B689" s="193"/>
      <c r="C689" s="193"/>
      <c r="D689" s="193"/>
      <c r="J689" s="195"/>
      <c r="K689" s="195"/>
    </row>
    <row r="690" spans="2:11">
      <c r="B690" s="193"/>
      <c r="C690" s="193"/>
      <c r="D690" s="193"/>
      <c r="J690" s="195"/>
      <c r="K690" s="195"/>
    </row>
    <row r="691" spans="2:11">
      <c r="B691" s="193"/>
      <c r="C691" s="193"/>
      <c r="D691" s="193"/>
      <c r="J691" s="195"/>
      <c r="K691" s="195"/>
    </row>
    <row r="692" spans="2:11">
      <c r="B692" s="193"/>
      <c r="C692" s="193"/>
      <c r="D692" s="193"/>
      <c r="J692" s="195"/>
      <c r="K692" s="195"/>
    </row>
    <row r="693" spans="2:11">
      <c r="B693" s="193"/>
      <c r="C693" s="193"/>
      <c r="D693" s="193"/>
      <c r="J693" s="195"/>
      <c r="K693" s="195"/>
    </row>
    <row r="694" spans="2:11">
      <c r="B694" s="193"/>
      <c r="C694" s="193"/>
      <c r="D694" s="193"/>
      <c r="J694" s="195"/>
      <c r="K694" s="195"/>
    </row>
    <row r="695" spans="2:11">
      <c r="B695" s="193"/>
      <c r="C695" s="193"/>
      <c r="D695" s="193"/>
      <c r="J695" s="195"/>
      <c r="K695" s="195"/>
    </row>
    <row r="696" spans="2:11">
      <c r="B696" s="193"/>
      <c r="C696" s="193"/>
      <c r="D696" s="193"/>
      <c r="J696" s="195"/>
      <c r="K696" s="195"/>
    </row>
    <row r="697" spans="2:11">
      <c r="B697" s="193"/>
      <c r="C697" s="193"/>
      <c r="D697" s="193"/>
      <c r="J697" s="195"/>
      <c r="K697" s="195"/>
    </row>
    <row r="698" spans="2:11">
      <c r="B698" s="193"/>
      <c r="C698" s="193"/>
      <c r="D698" s="193"/>
      <c r="J698" s="195"/>
      <c r="K698" s="195"/>
    </row>
    <row r="699" spans="2:11">
      <c r="B699" s="193"/>
      <c r="C699" s="193"/>
      <c r="D699" s="193"/>
      <c r="J699" s="195"/>
      <c r="K699" s="195"/>
    </row>
    <row r="700" spans="2:11">
      <c r="B700" s="193"/>
      <c r="C700" s="193"/>
      <c r="D700" s="193"/>
      <c r="J700" s="195"/>
      <c r="K700" s="195"/>
    </row>
    <row r="701" spans="2:11">
      <c r="B701" s="193"/>
      <c r="C701" s="193"/>
      <c r="D701" s="193"/>
      <c r="J701" s="195"/>
      <c r="K701" s="195"/>
    </row>
    <row r="702" spans="2:11">
      <c r="B702" s="193"/>
      <c r="C702" s="193"/>
      <c r="D702" s="193"/>
      <c r="J702" s="195"/>
      <c r="K702" s="195"/>
    </row>
    <row r="703" spans="2:11">
      <c r="B703" s="193"/>
      <c r="C703" s="193"/>
      <c r="D703" s="193"/>
      <c r="J703" s="195"/>
      <c r="K703" s="195"/>
    </row>
    <row r="704" spans="2:11">
      <c r="B704" s="193"/>
      <c r="C704" s="193"/>
      <c r="D704" s="193"/>
      <c r="J704" s="195"/>
      <c r="K704" s="195"/>
    </row>
    <row r="705" spans="2:11">
      <c r="B705" s="193"/>
      <c r="C705" s="193"/>
      <c r="D705" s="193"/>
      <c r="J705" s="195"/>
      <c r="K705" s="195"/>
    </row>
    <row r="706" spans="2:11">
      <c r="B706" s="193"/>
      <c r="C706" s="193"/>
      <c r="D706" s="193"/>
      <c r="J706" s="195"/>
      <c r="K706" s="195"/>
    </row>
    <row r="707" spans="2:11">
      <c r="B707" s="193"/>
      <c r="C707" s="193"/>
      <c r="D707" s="193"/>
      <c r="J707" s="195"/>
      <c r="K707" s="195"/>
    </row>
    <row r="708" spans="2:11">
      <c r="B708" s="193"/>
      <c r="C708" s="193"/>
      <c r="D708" s="193"/>
      <c r="J708" s="195"/>
      <c r="K708" s="195"/>
    </row>
    <row r="709" spans="2:11">
      <c r="B709" s="193"/>
      <c r="C709" s="193"/>
      <c r="D709" s="193"/>
      <c r="J709" s="195"/>
      <c r="K709" s="195"/>
    </row>
    <row r="710" spans="2:11">
      <c r="B710" s="193"/>
      <c r="C710" s="193"/>
      <c r="D710" s="193"/>
      <c r="J710" s="195"/>
      <c r="K710" s="195"/>
    </row>
    <row r="711" spans="2:11">
      <c r="B711" s="193"/>
      <c r="C711" s="193"/>
      <c r="D711" s="193"/>
      <c r="J711" s="195"/>
      <c r="K711" s="195"/>
    </row>
    <row r="712" spans="2:11">
      <c r="B712" s="193"/>
      <c r="C712" s="193"/>
      <c r="D712" s="193"/>
      <c r="J712" s="195"/>
      <c r="K712" s="195"/>
    </row>
    <row r="713" spans="2:11">
      <c r="B713" s="193"/>
      <c r="C713" s="193"/>
      <c r="D713" s="193"/>
      <c r="J713" s="195"/>
      <c r="K713" s="195"/>
    </row>
    <row r="714" spans="2:11">
      <c r="B714" s="193"/>
      <c r="C714" s="193"/>
      <c r="D714" s="193"/>
      <c r="J714" s="195"/>
      <c r="K714" s="195"/>
    </row>
    <row r="715" spans="2:11">
      <c r="B715" s="193"/>
      <c r="C715" s="193"/>
      <c r="D715" s="193"/>
      <c r="J715" s="195"/>
      <c r="K715" s="195"/>
    </row>
    <row r="716" spans="2:11">
      <c r="B716" s="193"/>
      <c r="C716" s="193"/>
      <c r="D716" s="193"/>
      <c r="J716" s="195"/>
      <c r="K716" s="195"/>
    </row>
    <row r="717" spans="2:11">
      <c r="B717" s="193"/>
      <c r="C717" s="193"/>
      <c r="D717" s="193"/>
      <c r="J717" s="195"/>
      <c r="K717" s="195"/>
    </row>
    <row r="718" spans="2:11">
      <c r="B718" s="193"/>
      <c r="C718" s="193"/>
      <c r="D718" s="193"/>
      <c r="J718" s="195"/>
      <c r="K718" s="195"/>
    </row>
    <row r="719" spans="2:11">
      <c r="B719" s="193"/>
      <c r="C719" s="193"/>
      <c r="D719" s="193"/>
      <c r="J719" s="195"/>
      <c r="K719" s="195"/>
    </row>
    <row r="720" spans="2:11">
      <c r="B720" s="193"/>
      <c r="C720" s="193"/>
      <c r="D720" s="193"/>
      <c r="J720" s="195"/>
      <c r="K720" s="195"/>
    </row>
    <row r="721" spans="2:11">
      <c r="B721" s="193"/>
      <c r="C721" s="193"/>
      <c r="D721" s="193"/>
      <c r="J721" s="195"/>
      <c r="K721" s="195"/>
    </row>
    <row r="722" spans="2:11">
      <c r="B722" s="193"/>
      <c r="C722" s="193"/>
      <c r="D722" s="193"/>
      <c r="J722" s="195"/>
      <c r="K722" s="195"/>
    </row>
    <row r="723" spans="2:11">
      <c r="B723" s="193"/>
      <c r="C723" s="193"/>
      <c r="D723" s="193"/>
      <c r="J723" s="195"/>
      <c r="K723" s="195"/>
    </row>
    <row r="724" spans="2:11">
      <c r="B724" s="193"/>
      <c r="C724" s="193"/>
      <c r="D724" s="193"/>
      <c r="J724" s="195"/>
      <c r="K724" s="195"/>
    </row>
    <row r="725" spans="2:11">
      <c r="B725" s="193"/>
      <c r="C725" s="193"/>
      <c r="D725" s="193"/>
      <c r="J725" s="195"/>
      <c r="K725" s="195"/>
    </row>
    <row r="726" spans="2:11">
      <c r="B726" s="193"/>
      <c r="C726" s="193"/>
      <c r="D726" s="193"/>
      <c r="J726" s="195"/>
      <c r="K726" s="195"/>
    </row>
    <row r="727" spans="2:11">
      <c r="B727" s="193"/>
      <c r="C727" s="193"/>
      <c r="D727" s="193"/>
      <c r="J727" s="195"/>
      <c r="K727" s="195"/>
    </row>
    <row r="728" spans="2:11">
      <c r="B728" s="193"/>
      <c r="C728" s="193"/>
      <c r="D728" s="193"/>
      <c r="J728" s="195"/>
      <c r="K728" s="195"/>
    </row>
    <row r="729" spans="2:11">
      <c r="B729" s="193"/>
      <c r="C729" s="193"/>
      <c r="D729" s="193"/>
      <c r="J729" s="195"/>
      <c r="K729" s="195"/>
    </row>
    <row r="730" spans="2:11">
      <c r="B730" s="193"/>
      <c r="C730" s="193"/>
      <c r="D730" s="193"/>
      <c r="J730" s="195"/>
      <c r="K730" s="195"/>
    </row>
    <row r="731" spans="2:11">
      <c r="B731" s="193"/>
      <c r="C731" s="193"/>
      <c r="D731" s="193"/>
      <c r="J731" s="195"/>
      <c r="K731" s="195"/>
    </row>
    <row r="732" spans="2:11">
      <c r="B732" s="193"/>
      <c r="C732" s="193"/>
      <c r="D732" s="193"/>
      <c r="J732" s="195"/>
      <c r="K732" s="195"/>
    </row>
    <row r="733" spans="2:11">
      <c r="B733" s="193"/>
      <c r="C733" s="193"/>
      <c r="D733" s="193"/>
      <c r="J733" s="195"/>
      <c r="K733" s="195"/>
    </row>
    <row r="734" spans="2:11">
      <c r="B734" s="193"/>
      <c r="C734" s="193"/>
      <c r="D734" s="193"/>
      <c r="J734" s="195"/>
      <c r="K734" s="195"/>
    </row>
    <row r="735" spans="2:11">
      <c r="B735" s="193"/>
      <c r="C735" s="193"/>
      <c r="D735" s="193"/>
      <c r="J735" s="195"/>
      <c r="K735" s="195"/>
    </row>
    <row r="736" spans="2:11">
      <c r="B736" s="193"/>
      <c r="C736" s="193"/>
      <c r="D736" s="193"/>
      <c r="J736" s="195"/>
      <c r="K736" s="195"/>
    </row>
    <row r="737" spans="2:11">
      <c r="B737" s="193"/>
      <c r="C737" s="193"/>
      <c r="D737" s="193"/>
      <c r="J737" s="195"/>
      <c r="K737" s="195"/>
    </row>
    <row r="738" spans="2:11">
      <c r="B738" s="193"/>
      <c r="C738" s="193"/>
      <c r="D738" s="193"/>
      <c r="J738" s="195"/>
      <c r="K738" s="195"/>
    </row>
    <row r="739" spans="2:11">
      <c r="B739" s="193"/>
      <c r="C739" s="193"/>
      <c r="D739" s="193"/>
      <c r="J739" s="195"/>
      <c r="K739" s="195"/>
    </row>
    <row r="740" spans="2:11">
      <c r="B740" s="193"/>
      <c r="C740" s="193"/>
      <c r="D740" s="193"/>
      <c r="J740" s="195"/>
      <c r="K740" s="195"/>
    </row>
    <row r="741" spans="2:11">
      <c r="B741" s="193"/>
      <c r="C741" s="193"/>
      <c r="D741" s="193"/>
      <c r="J741" s="195"/>
      <c r="K741" s="195"/>
    </row>
    <row r="742" spans="2:11">
      <c r="B742" s="193"/>
      <c r="C742" s="193"/>
      <c r="D742" s="193"/>
      <c r="J742" s="195"/>
      <c r="K742" s="195"/>
    </row>
    <row r="743" spans="2:11">
      <c r="B743" s="193"/>
      <c r="C743" s="193"/>
      <c r="D743" s="193"/>
      <c r="J743" s="195"/>
      <c r="K743" s="195"/>
    </row>
    <row r="744" spans="2:11">
      <c r="B744" s="193"/>
      <c r="C744" s="193"/>
      <c r="D744" s="193"/>
      <c r="J744" s="195"/>
      <c r="K744" s="195"/>
    </row>
    <row r="745" spans="2:11">
      <c r="B745" s="193"/>
      <c r="C745" s="193"/>
      <c r="D745" s="193"/>
      <c r="J745" s="195"/>
      <c r="K745" s="195"/>
    </row>
    <row r="746" spans="2:11">
      <c r="B746" s="193"/>
      <c r="C746" s="193"/>
      <c r="D746" s="193"/>
      <c r="J746" s="195"/>
      <c r="K746" s="195"/>
    </row>
    <row r="747" spans="2:11">
      <c r="B747" s="193"/>
      <c r="C747" s="193"/>
      <c r="D747" s="193"/>
      <c r="J747" s="195"/>
      <c r="K747" s="195"/>
    </row>
    <row r="748" spans="2:11">
      <c r="B748" s="193"/>
      <c r="C748" s="193"/>
      <c r="D748" s="193"/>
      <c r="J748" s="195"/>
      <c r="K748" s="195"/>
    </row>
    <row r="749" spans="2:11">
      <c r="B749" s="193"/>
      <c r="C749" s="193"/>
      <c r="D749" s="193"/>
      <c r="J749" s="195"/>
      <c r="K749" s="195"/>
    </row>
    <row r="750" spans="2:11">
      <c r="B750" s="193"/>
      <c r="C750" s="193"/>
      <c r="D750" s="193"/>
      <c r="J750" s="195"/>
      <c r="K750" s="195"/>
    </row>
    <row r="751" spans="2:11">
      <c r="B751" s="193"/>
      <c r="C751" s="193"/>
      <c r="D751" s="193"/>
      <c r="J751" s="195"/>
      <c r="K751" s="195"/>
    </row>
    <row r="752" spans="2:11">
      <c r="B752" s="193"/>
      <c r="C752" s="193"/>
      <c r="D752" s="193"/>
      <c r="J752" s="195"/>
      <c r="K752" s="195"/>
    </row>
    <row r="753" spans="2:11">
      <c r="B753" s="193"/>
      <c r="C753" s="193"/>
      <c r="D753" s="193"/>
      <c r="J753" s="195"/>
      <c r="K753" s="195"/>
    </row>
    <row r="754" spans="2:11">
      <c r="B754" s="193"/>
      <c r="C754" s="193"/>
      <c r="D754" s="193"/>
      <c r="J754" s="195"/>
      <c r="K754" s="195"/>
    </row>
    <row r="755" spans="2:11">
      <c r="B755" s="193"/>
      <c r="C755" s="193"/>
      <c r="D755" s="193"/>
      <c r="J755" s="195"/>
      <c r="K755" s="195"/>
    </row>
    <row r="756" spans="2:11">
      <c r="B756" s="193"/>
      <c r="C756" s="193"/>
      <c r="D756" s="193"/>
      <c r="J756" s="195"/>
      <c r="K756" s="195"/>
    </row>
    <row r="757" spans="2:11">
      <c r="B757" s="193"/>
      <c r="C757" s="193"/>
      <c r="D757" s="193"/>
      <c r="J757" s="195"/>
      <c r="K757" s="195"/>
    </row>
    <row r="758" spans="2:11">
      <c r="B758" s="193"/>
      <c r="C758" s="193"/>
      <c r="D758" s="193"/>
      <c r="J758" s="195"/>
      <c r="K758" s="195"/>
    </row>
    <row r="759" spans="2:11">
      <c r="B759" s="193"/>
      <c r="C759" s="193"/>
      <c r="D759" s="193"/>
      <c r="J759" s="195"/>
      <c r="K759" s="195"/>
    </row>
    <row r="760" spans="2:11">
      <c r="B760" s="193"/>
      <c r="C760" s="193"/>
      <c r="D760" s="193"/>
      <c r="J760" s="195"/>
      <c r="K760" s="195"/>
    </row>
    <row r="761" spans="2:11">
      <c r="B761" s="193"/>
      <c r="C761" s="193"/>
      <c r="D761" s="193"/>
      <c r="J761" s="195"/>
      <c r="K761" s="195"/>
    </row>
    <row r="762" spans="2:11">
      <c r="B762" s="193"/>
      <c r="C762" s="193"/>
      <c r="D762" s="193"/>
      <c r="J762" s="195"/>
      <c r="K762" s="195"/>
    </row>
    <row r="763" spans="2:11">
      <c r="B763" s="193"/>
      <c r="C763" s="193"/>
      <c r="D763" s="193"/>
      <c r="J763" s="195"/>
      <c r="K763" s="195"/>
    </row>
    <row r="764" spans="2:11">
      <c r="B764" s="193"/>
      <c r="C764" s="193"/>
      <c r="D764" s="193"/>
      <c r="J764" s="195"/>
      <c r="K764" s="195"/>
    </row>
    <row r="765" spans="2:11">
      <c r="B765" s="193"/>
      <c r="C765" s="193"/>
      <c r="D765" s="193"/>
      <c r="J765" s="195"/>
      <c r="K765" s="195"/>
    </row>
    <row r="766" spans="2:11">
      <c r="B766" s="193"/>
      <c r="C766" s="193"/>
      <c r="D766" s="193"/>
      <c r="J766" s="195"/>
      <c r="K766" s="195"/>
    </row>
    <row r="767" spans="2:11">
      <c r="B767" s="193"/>
      <c r="C767" s="193"/>
      <c r="D767" s="193"/>
      <c r="J767" s="195"/>
      <c r="K767" s="195"/>
    </row>
    <row r="768" spans="2:11">
      <c r="B768" s="193"/>
      <c r="C768" s="193"/>
      <c r="D768" s="193"/>
      <c r="J768" s="195"/>
      <c r="K768" s="195"/>
    </row>
    <row r="769" spans="2:11">
      <c r="B769" s="193"/>
      <c r="C769" s="193"/>
      <c r="D769" s="193"/>
      <c r="J769" s="195"/>
      <c r="K769" s="195"/>
    </row>
    <row r="770" spans="2:11">
      <c r="B770" s="193"/>
      <c r="C770" s="193"/>
      <c r="D770" s="193"/>
      <c r="J770" s="195"/>
      <c r="K770" s="195"/>
    </row>
    <row r="771" spans="2:11">
      <c r="B771" s="193"/>
      <c r="C771" s="193"/>
      <c r="D771" s="193"/>
      <c r="J771" s="195"/>
      <c r="K771" s="195"/>
    </row>
    <row r="772" spans="2:11">
      <c r="B772" s="193"/>
      <c r="C772" s="193"/>
      <c r="D772" s="193"/>
      <c r="J772" s="195"/>
      <c r="K772" s="195"/>
    </row>
    <row r="773" spans="2:11">
      <c r="B773" s="193"/>
      <c r="C773" s="193"/>
      <c r="D773" s="193"/>
      <c r="J773" s="195"/>
      <c r="K773" s="195"/>
    </row>
    <row r="774" spans="2:11">
      <c r="B774" s="193"/>
      <c r="C774" s="193"/>
      <c r="D774" s="193"/>
      <c r="J774" s="195"/>
      <c r="K774" s="195"/>
    </row>
    <row r="775" spans="2:11">
      <c r="B775" s="193"/>
      <c r="C775" s="193"/>
      <c r="D775" s="193"/>
      <c r="J775" s="195"/>
      <c r="K775" s="195"/>
    </row>
    <row r="776" spans="2:11">
      <c r="B776" s="193"/>
      <c r="C776" s="193"/>
      <c r="D776" s="193"/>
      <c r="J776" s="195"/>
      <c r="K776" s="195"/>
    </row>
    <row r="777" spans="2:11">
      <c r="B777" s="193"/>
      <c r="C777" s="193"/>
      <c r="D777" s="193"/>
      <c r="J777" s="195"/>
      <c r="K777" s="195"/>
    </row>
    <row r="778" spans="2:11">
      <c r="B778" s="193"/>
      <c r="C778" s="193"/>
      <c r="D778" s="193"/>
      <c r="J778" s="195"/>
      <c r="K778" s="195"/>
    </row>
    <row r="779" spans="2:11">
      <c r="B779" s="193"/>
      <c r="C779" s="193"/>
      <c r="D779" s="193"/>
      <c r="J779" s="195"/>
      <c r="K779" s="195"/>
    </row>
    <row r="780" spans="2:11">
      <c r="B780" s="193"/>
      <c r="C780" s="193"/>
      <c r="D780" s="193"/>
      <c r="J780" s="195"/>
      <c r="K780" s="195"/>
    </row>
    <row r="781" spans="2:11">
      <c r="B781" s="193"/>
      <c r="C781" s="193"/>
      <c r="D781" s="193"/>
      <c r="J781" s="195"/>
      <c r="K781" s="195"/>
    </row>
    <row r="782" spans="2:11">
      <c r="B782" s="193"/>
      <c r="C782" s="193"/>
      <c r="D782" s="193"/>
      <c r="J782" s="195"/>
      <c r="K782" s="195"/>
    </row>
    <row r="783" spans="2:11">
      <c r="B783" s="193"/>
      <c r="C783" s="193"/>
      <c r="D783" s="193"/>
      <c r="J783" s="195"/>
      <c r="K783" s="195"/>
    </row>
    <row r="784" spans="2:11">
      <c r="B784" s="193"/>
      <c r="C784" s="193"/>
      <c r="D784" s="193"/>
      <c r="J784" s="195"/>
      <c r="K784" s="195"/>
    </row>
    <row r="785" spans="2:11">
      <c r="B785" s="193"/>
      <c r="C785" s="193"/>
      <c r="D785" s="193"/>
      <c r="J785" s="195"/>
      <c r="K785" s="195"/>
    </row>
    <row r="786" spans="2:11">
      <c r="B786" s="193"/>
      <c r="C786" s="193"/>
      <c r="D786" s="193"/>
      <c r="J786" s="195"/>
      <c r="K786" s="195"/>
    </row>
    <row r="787" spans="2:11">
      <c r="B787" s="193"/>
      <c r="C787" s="193"/>
      <c r="D787" s="193"/>
      <c r="J787" s="195"/>
      <c r="K787" s="195"/>
    </row>
    <row r="788" spans="2:11">
      <c r="B788" s="193"/>
      <c r="C788" s="193"/>
      <c r="D788" s="193"/>
      <c r="J788" s="195"/>
      <c r="K788" s="195"/>
    </row>
    <row r="789" spans="2:11">
      <c r="B789" s="193"/>
      <c r="C789" s="193"/>
      <c r="D789" s="193"/>
      <c r="J789" s="195"/>
      <c r="K789" s="195"/>
    </row>
    <row r="790" spans="2:11">
      <c r="B790" s="193"/>
      <c r="C790" s="193"/>
      <c r="D790" s="193"/>
      <c r="J790" s="195"/>
      <c r="K790" s="195"/>
    </row>
    <row r="791" spans="2:11">
      <c r="B791" s="193"/>
      <c r="C791" s="193"/>
      <c r="D791" s="193"/>
      <c r="J791" s="195"/>
      <c r="K791" s="195"/>
    </row>
    <row r="792" spans="2:11">
      <c r="B792" s="193"/>
      <c r="C792" s="193"/>
      <c r="D792" s="193"/>
      <c r="J792" s="195"/>
      <c r="K792" s="195"/>
    </row>
    <row r="793" spans="2:11">
      <c r="B793" s="193"/>
      <c r="C793" s="193"/>
      <c r="D793" s="193"/>
      <c r="J793" s="195"/>
      <c r="K793" s="195"/>
    </row>
    <row r="794" spans="2:11">
      <c r="B794" s="193"/>
      <c r="C794" s="193"/>
      <c r="D794" s="193"/>
      <c r="J794" s="195"/>
      <c r="K794" s="195"/>
    </row>
    <row r="795" spans="2:11">
      <c r="B795" s="193"/>
      <c r="C795" s="193"/>
      <c r="D795" s="193"/>
      <c r="J795" s="195"/>
      <c r="K795" s="195"/>
    </row>
    <row r="796" spans="2:11">
      <c r="B796" s="193"/>
      <c r="C796" s="193"/>
      <c r="D796" s="193"/>
      <c r="J796" s="195"/>
      <c r="K796" s="195"/>
    </row>
    <row r="797" spans="2:11">
      <c r="B797" s="193"/>
      <c r="C797" s="193"/>
      <c r="D797" s="193"/>
      <c r="J797" s="195"/>
      <c r="K797" s="195"/>
    </row>
    <row r="798" spans="2:11">
      <c r="B798" s="193"/>
      <c r="C798" s="193"/>
      <c r="D798" s="193"/>
      <c r="J798" s="195"/>
      <c r="K798" s="195"/>
    </row>
    <row r="799" spans="2:11">
      <c r="B799" s="193"/>
      <c r="C799" s="193"/>
      <c r="D799" s="193"/>
      <c r="J799" s="195"/>
      <c r="K799" s="195"/>
    </row>
    <row r="800" spans="2:11">
      <c r="B800" s="193"/>
      <c r="C800" s="193"/>
      <c r="D800" s="193"/>
      <c r="J800" s="195"/>
      <c r="K800" s="195"/>
    </row>
    <row r="801" spans="2:11">
      <c r="B801" s="193"/>
      <c r="C801" s="193"/>
      <c r="D801" s="193"/>
      <c r="J801" s="195"/>
      <c r="K801" s="195"/>
    </row>
    <row r="802" spans="2:11">
      <c r="B802" s="193"/>
      <c r="C802" s="193"/>
      <c r="D802" s="193"/>
      <c r="J802" s="195"/>
      <c r="K802" s="195"/>
    </row>
    <row r="803" spans="2:11">
      <c r="B803" s="193"/>
      <c r="C803" s="193"/>
      <c r="D803" s="193"/>
      <c r="J803" s="195"/>
      <c r="K803" s="195"/>
    </row>
    <row r="804" spans="2:11">
      <c r="B804" s="193"/>
      <c r="C804" s="193"/>
      <c r="D804" s="193"/>
      <c r="J804" s="195"/>
      <c r="K804" s="195"/>
    </row>
    <row r="805" spans="2:11">
      <c r="B805" s="193"/>
      <c r="C805" s="193"/>
      <c r="D805" s="193"/>
      <c r="J805" s="195"/>
      <c r="K805" s="195"/>
    </row>
    <row r="806" spans="2:11">
      <c r="B806" s="193"/>
      <c r="C806" s="193"/>
      <c r="D806" s="193"/>
      <c r="J806" s="195"/>
      <c r="K806" s="195"/>
    </row>
    <row r="807" spans="2:11">
      <c r="B807" s="193"/>
      <c r="C807" s="193"/>
      <c r="D807" s="193"/>
      <c r="J807" s="195"/>
      <c r="K807" s="195"/>
    </row>
    <row r="808" spans="2:11">
      <c r="B808" s="193"/>
      <c r="C808" s="193"/>
      <c r="D808" s="193"/>
      <c r="J808" s="195"/>
      <c r="K808" s="195"/>
    </row>
    <row r="809" spans="2:11">
      <c r="B809" s="193"/>
      <c r="C809" s="193"/>
      <c r="D809" s="193"/>
      <c r="J809" s="195"/>
      <c r="K809" s="195"/>
    </row>
    <row r="810" spans="2:11">
      <c r="B810" s="193"/>
      <c r="C810" s="193"/>
      <c r="D810" s="193"/>
      <c r="J810" s="195"/>
      <c r="K810" s="195"/>
    </row>
    <row r="811" spans="2:11">
      <c r="B811" s="193"/>
      <c r="C811" s="193"/>
      <c r="D811" s="193"/>
      <c r="J811" s="195"/>
      <c r="K811" s="195"/>
    </row>
    <row r="812" spans="2:11">
      <c r="B812" s="193"/>
      <c r="C812" s="193"/>
      <c r="D812" s="193"/>
      <c r="J812" s="195"/>
      <c r="K812" s="195"/>
    </row>
    <row r="813" spans="2:11">
      <c r="B813" s="193"/>
      <c r="C813" s="193"/>
      <c r="D813" s="193"/>
      <c r="J813" s="195"/>
      <c r="K813" s="195"/>
    </row>
    <row r="814" spans="2:11">
      <c r="B814" s="193"/>
      <c r="C814" s="193"/>
      <c r="D814" s="193"/>
      <c r="J814" s="195"/>
      <c r="K814" s="195"/>
    </row>
    <row r="815" spans="2:11">
      <c r="B815" s="193"/>
      <c r="C815" s="193"/>
      <c r="D815" s="193"/>
      <c r="J815" s="195"/>
      <c r="K815" s="195"/>
    </row>
    <row r="816" spans="2:11">
      <c r="B816" s="193"/>
      <c r="C816" s="193"/>
      <c r="D816" s="193"/>
      <c r="J816" s="195"/>
      <c r="K816" s="195"/>
    </row>
    <row r="817" spans="2:11">
      <c r="B817" s="193"/>
      <c r="C817" s="193"/>
      <c r="D817" s="193"/>
      <c r="J817" s="195"/>
      <c r="K817" s="195"/>
    </row>
    <row r="818" spans="2:11">
      <c r="B818" s="193"/>
      <c r="C818" s="193"/>
      <c r="D818" s="193"/>
      <c r="J818" s="195"/>
      <c r="K818" s="195"/>
    </row>
    <row r="819" spans="2:11">
      <c r="B819" s="193"/>
      <c r="C819" s="193"/>
      <c r="D819" s="193"/>
      <c r="J819" s="195"/>
      <c r="K819" s="195"/>
    </row>
    <row r="820" spans="2:11">
      <c r="B820" s="193"/>
      <c r="C820" s="193"/>
      <c r="D820" s="193"/>
      <c r="J820" s="195"/>
      <c r="K820" s="195"/>
    </row>
    <row r="821" spans="2:11">
      <c r="B821" s="193"/>
      <c r="C821" s="193"/>
      <c r="D821" s="193"/>
      <c r="J821" s="195"/>
      <c r="K821" s="195"/>
    </row>
    <row r="822" spans="2:11">
      <c r="B822" s="193"/>
      <c r="C822" s="193"/>
      <c r="D822" s="193"/>
      <c r="J822" s="195"/>
      <c r="K822" s="195"/>
    </row>
    <row r="823" spans="2:11">
      <c r="B823" s="193"/>
      <c r="C823" s="193"/>
      <c r="D823" s="193"/>
      <c r="J823" s="195"/>
      <c r="K823" s="195"/>
    </row>
    <row r="824" spans="2:11">
      <c r="B824" s="193"/>
      <c r="C824" s="193"/>
      <c r="D824" s="193"/>
      <c r="J824" s="195"/>
      <c r="K824" s="195"/>
    </row>
    <row r="825" spans="2:11">
      <c r="B825" s="193"/>
      <c r="C825" s="193"/>
      <c r="D825" s="193"/>
      <c r="J825" s="195"/>
      <c r="K825" s="195"/>
    </row>
    <row r="826" spans="2:11">
      <c r="B826" s="193"/>
      <c r="C826" s="193"/>
      <c r="D826" s="193"/>
      <c r="J826" s="195"/>
      <c r="K826" s="195"/>
    </row>
    <row r="827" spans="2:11">
      <c r="B827" s="193"/>
      <c r="C827" s="193"/>
      <c r="D827" s="193"/>
      <c r="J827" s="195"/>
      <c r="K827" s="195"/>
    </row>
    <row r="828" spans="2:11">
      <c r="B828" s="193"/>
      <c r="C828" s="193"/>
      <c r="D828" s="193"/>
      <c r="J828" s="195"/>
      <c r="K828" s="195"/>
    </row>
    <row r="829" spans="2:11">
      <c r="B829" s="193"/>
      <c r="C829" s="193"/>
      <c r="D829" s="193"/>
      <c r="J829" s="195"/>
      <c r="K829" s="195"/>
    </row>
    <row r="830" spans="2:11">
      <c r="B830" s="193"/>
      <c r="C830" s="193"/>
      <c r="D830" s="193"/>
      <c r="J830" s="195"/>
      <c r="K830" s="195"/>
    </row>
    <row r="831" spans="2:11">
      <c r="B831" s="193"/>
      <c r="C831" s="193"/>
      <c r="D831" s="193"/>
      <c r="J831" s="195"/>
      <c r="K831" s="195"/>
    </row>
    <row r="832" spans="2:11">
      <c r="B832" s="193"/>
      <c r="C832" s="193"/>
      <c r="D832" s="193"/>
      <c r="J832" s="195"/>
      <c r="K832" s="195"/>
    </row>
    <row r="833" spans="2:11">
      <c r="B833" s="193"/>
      <c r="C833" s="193"/>
      <c r="D833" s="193"/>
      <c r="J833" s="195"/>
      <c r="K833" s="195"/>
    </row>
    <row r="834" spans="2:11">
      <c r="B834" s="193"/>
      <c r="C834" s="193"/>
      <c r="D834" s="193"/>
      <c r="J834" s="195"/>
      <c r="K834" s="195"/>
    </row>
    <row r="835" spans="2:11">
      <c r="B835" s="193"/>
      <c r="C835" s="193"/>
      <c r="D835" s="193"/>
      <c r="J835" s="195"/>
      <c r="K835" s="195"/>
    </row>
    <row r="836" spans="2:11">
      <c r="B836" s="193"/>
      <c r="C836" s="193"/>
      <c r="D836" s="193"/>
      <c r="J836" s="195"/>
      <c r="K836" s="195"/>
    </row>
    <row r="837" spans="2:11">
      <c r="B837" s="193"/>
      <c r="C837" s="193"/>
      <c r="D837" s="193"/>
      <c r="J837" s="195"/>
      <c r="K837" s="195"/>
    </row>
    <row r="838" spans="2:11">
      <c r="B838" s="193"/>
      <c r="C838" s="193"/>
      <c r="D838" s="193"/>
      <c r="J838" s="195"/>
      <c r="K838" s="195"/>
    </row>
    <row r="839" spans="2:11">
      <c r="B839" s="193"/>
      <c r="C839" s="193"/>
      <c r="D839" s="193"/>
      <c r="J839" s="195"/>
      <c r="K839" s="195"/>
    </row>
    <row r="840" spans="2:11">
      <c r="B840" s="193"/>
      <c r="C840" s="193"/>
      <c r="D840" s="193"/>
      <c r="J840" s="195"/>
      <c r="K840" s="195"/>
    </row>
    <row r="841" spans="2:11">
      <c r="B841" s="193"/>
      <c r="C841" s="193"/>
      <c r="D841" s="193"/>
      <c r="J841" s="195"/>
      <c r="K841" s="195"/>
    </row>
    <row r="842" spans="2:11">
      <c r="B842" s="193"/>
      <c r="C842" s="193"/>
      <c r="D842" s="193"/>
      <c r="J842" s="195"/>
      <c r="K842" s="195"/>
    </row>
    <row r="843" spans="2:11">
      <c r="B843" s="193"/>
      <c r="C843" s="193"/>
      <c r="D843" s="193"/>
      <c r="J843" s="195"/>
      <c r="K843" s="195"/>
    </row>
    <row r="844" spans="2:11">
      <c r="B844" s="193"/>
      <c r="C844" s="193"/>
      <c r="D844" s="193"/>
      <c r="J844" s="195"/>
      <c r="K844" s="195"/>
    </row>
    <row r="845" spans="2:11">
      <c r="B845" s="193"/>
      <c r="C845" s="193"/>
      <c r="D845" s="193"/>
      <c r="J845" s="195"/>
      <c r="K845" s="195"/>
    </row>
    <row r="846" spans="2:11">
      <c r="B846" s="193"/>
      <c r="C846" s="193"/>
      <c r="D846" s="193"/>
      <c r="J846" s="195"/>
      <c r="K846" s="195"/>
    </row>
    <row r="847" spans="2:11">
      <c r="B847" s="193"/>
      <c r="C847" s="193"/>
      <c r="D847" s="193"/>
      <c r="J847" s="195"/>
      <c r="K847" s="195"/>
    </row>
    <row r="848" spans="2:11">
      <c r="B848" s="193"/>
      <c r="C848" s="193"/>
      <c r="D848" s="193"/>
      <c r="J848" s="195"/>
      <c r="K848" s="195"/>
    </row>
    <row r="849" spans="2:11">
      <c r="B849" s="193"/>
      <c r="C849" s="193"/>
      <c r="D849" s="193"/>
      <c r="J849" s="195"/>
      <c r="K849" s="195"/>
    </row>
    <row r="850" spans="2:11">
      <c r="B850" s="193"/>
      <c r="C850" s="193"/>
      <c r="D850" s="193"/>
      <c r="J850" s="195"/>
      <c r="K850" s="195"/>
    </row>
    <row r="851" spans="2:11">
      <c r="B851" s="193"/>
      <c r="C851" s="193"/>
      <c r="D851" s="193"/>
      <c r="J851" s="195"/>
      <c r="K851" s="195"/>
    </row>
    <row r="852" spans="2:11">
      <c r="B852" s="193"/>
      <c r="C852" s="193"/>
      <c r="D852" s="193"/>
      <c r="J852" s="195"/>
      <c r="K852" s="195"/>
    </row>
    <row r="853" spans="2:11">
      <c r="B853" s="193"/>
      <c r="C853" s="193"/>
      <c r="D853" s="193"/>
      <c r="J853" s="195"/>
      <c r="K853" s="195"/>
    </row>
    <row r="854" spans="2:11">
      <c r="B854" s="193"/>
      <c r="C854" s="193"/>
      <c r="D854" s="193"/>
      <c r="J854" s="195"/>
      <c r="K854" s="195"/>
    </row>
    <row r="855" spans="2:11">
      <c r="B855" s="193"/>
      <c r="C855" s="193"/>
      <c r="D855" s="193"/>
      <c r="J855" s="195"/>
      <c r="K855" s="195"/>
    </row>
    <row r="856" spans="2:11">
      <c r="B856" s="193"/>
      <c r="C856" s="193"/>
      <c r="D856" s="193"/>
      <c r="J856" s="195"/>
      <c r="K856" s="195"/>
    </row>
    <row r="857" spans="2:11">
      <c r="B857" s="193"/>
      <c r="C857" s="193"/>
      <c r="D857" s="193"/>
      <c r="J857" s="195"/>
      <c r="K857" s="195"/>
    </row>
    <row r="858" spans="2:11">
      <c r="B858" s="193"/>
      <c r="C858" s="193"/>
      <c r="D858" s="193"/>
      <c r="J858" s="195"/>
      <c r="K858" s="195"/>
    </row>
    <row r="859" spans="2:11">
      <c r="B859" s="193"/>
      <c r="C859" s="193"/>
      <c r="D859" s="193"/>
      <c r="J859" s="195"/>
      <c r="K859" s="195"/>
    </row>
    <row r="860" spans="2:11">
      <c r="B860" s="193"/>
      <c r="C860" s="193"/>
      <c r="D860" s="193"/>
      <c r="J860" s="195"/>
      <c r="K860" s="195"/>
    </row>
    <row r="861" spans="2:11">
      <c r="B861" s="193"/>
      <c r="C861" s="193"/>
      <c r="D861" s="193"/>
      <c r="J861" s="195"/>
      <c r="K861" s="195"/>
    </row>
    <row r="862" spans="2:11">
      <c r="B862" s="193"/>
      <c r="C862" s="193"/>
      <c r="D862" s="193"/>
      <c r="J862" s="195"/>
      <c r="K862" s="195"/>
    </row>
    <row r="863" spans="2:11">
      <c r="B863" s="193"/>
      <c r="C863" s="193"/>
      <c r="D863" s="193"/>
      <c r="J863" s="195"/>
      <c r="K863" s="195"/>
    </row>
    <row r="864" spans="2:11">
      <c r="B864" s="193"/>
      <c r="C864" s="193"/>
      <c r="D864" s="193"/>
      <c r="J864" s="195"/>
      <c r="K864" s="195"/>
    </row>
    <row r="865" spans="2:11">
      <c r="B865" s="193"/>
      <c r="C865" s="193"/>
      <c r="D865" s="193"/>
      <c r="J865" s="195"/>
      <c r="K865" s="195"/>
    </row>
    <row r="866" spans="2:11">
      <c r="B866" s="193"/>
      <c r="C866" s="193"/>
      <c r="D866" s="193"/>
      <c r="J866" s="195"/>
      <c r="K866" s="195"/>
    </row>
    <row r="867" spans="2:11">
      <c r="B867" s="193"/>
      <c r="C867" s="193"/>
      <c r="D867" s="193"/>
      <c r="J867" s="195"/>
      <c r="K867" s="195"/>
    </row>
    <row r="868" spans="2:11">
      <c r="B868" s="193"/>
      <c r="C868" s="193"/>
      <c r="D868" s="193"/>
      <c r="J868" s="195"/>
      <c r="K868" s="195"/>
    </row>
    <row r="869" spans="2:11">
      <c r="B869" s="193"/>
      <c r="C869" s="193"/>
      <c r="D869" s="193"/>
      <c r="J869" s="195"/>
      <c r="K869" s="195"/>
    </row>
    <row r="870" spans="2:11">
      <c r="B870" s="193"/>
      <c r="C870" s="193"/>
      <c r="D870" s="193"/>
      <c r="J870" s="195"/>
      <c r="K870" s="195"/>
    </row>
    <row r="871" spans="2:11">
      <c r="B871" s="193"/>
      <c r="C871" s="193"/>
      <c r="D871" s="193"/>
      <c r="J871" s="195"/>
      <c r="K871" s="195"/>
    </row>
    <row r="872" spans="2:11">
      <c r="B872" s="193"/>
      <c r="C872" s="193"/>
      <c r="D872" s="193"/>
      <c r="J872" s="195"/>
      <c r="K872" s="195"/>
    </row>
    <row r="873" spans="2:11">
      <c r="B873" s="193"/>
      <c r="C873" s="193"/>
      <c r="D873" s="193"/>
      <c r="J873" s="195"/>
      <c r="K873" s="195"/>
    </row>
    <row r="874" spans="2:11">
      <c r="B874" s="193"/>
      <c r="C874" s="193"/>
      <c r="D874" s="193"/>
      <c r="J874" s="195"/>
      <c r="K874" s="195"/>
    </row>
    <row r="875" spans="2:11">
      <c r="B875" s="193"/>
      <c r="C875" s="193"/>
      <c r="D875" s="193"/>
      <c r="J875" s="195"/>
      <c r="K875" s="195"/>
    </row>
    <row r="876" spans="2:11">
      <c r="B876" s="193"/>
      <c r="C876" s="193"/>
      <c r="D876" s="193"/>
      <c r="J876" s="195"/>
      <c r="K876" s="195"/>
    </row>
    <row r="877" spans="2:11">
      <c r="B877" s="193"/>
      <c r="C877" s="193"/>
      <c r="D877" s="193"/>
      <c r="J877" s="195"/>
      <c r="K877" s="195"/>
    </row>
    <row r="878" spans="2:11">
      <c r="B878" s="193"/>
      <c r="C878" s="193"/>
      <c r="D878" s="193"/>
      <c r="J878" s="195"/>
      <c r="K878" s="195"/>
    </row>
    <row r="879" spans="2:11">
      <c r="B879" s="193"/>
      <c r="C879" s="193"/>
      <c r="D879" s="193"/>
      <c r="J879" s="195"/>
      <c r="K879" s="195"/>
    </row>
    <row r="880" spans="2:11">
      <c r="B880" s="193"/>
      <c r="C880" s="193"/>
      <c r="D880" s="193"/>
      <c r="J880" s="195"/>
      <c r="K880" s="195"/>
    </row>
    <row r="881" spans="2:11">
      <c r="B881" s="193"/>
      <c r="C881" s="193"/>
      <c r="D881" s="193"/>
      <c r="J881" s="195"/>
      <c r="K881" s="195"/>
    </row>
    <row r="882" spans="2:11">
      <c r="B882" s="193"/>
      <c r="C882" s="193"/>
      <c r="D882" s="193"/>
      <c r="J882" s="195"/>
      <c r="K882" s="195"/>
    </row>
    <row r="883" spans="2:11">
      <c r="B883" s="193"/>
      <c r="C883" s="193"/>
      <c r="D883" s="193"/>
      <c r="J883" s="195"/>
      <c r="K883" s="195"/>
    </row>
    <row r="884" spans="2:11">
      <c r="B884" s="193"/>
      <c r="C884" s="193"/>
      <c r="D884" s="193"/>
      <c r="J884" s="195"/>
      <c r="K884" s="195"/>
    </row>
    <row r="885" spans="2:11">
      <c r="B885" s="193"/>
      <c r="C885" s="193"/>
      <c r="D885" s="193"/>
      <c r="J885" s="195"/>
      <c r="K885" s="195"/>
    </row>
    <row r="886" spans="2:11">
      <c r="B886" s="193"/>
      <c r="C886" s="193"/>
      <c r="D886" s="193"/>
      <c r="J886" s="195"/>
      <c r="K886" s="195"/>
    </row>
    <row r="887" spans="2:11">
      <c r="B887" s="193"/>
      <c r="C887" s="193"/>
      <c r="D887" s="193"/>
      <c r="J887" s="195"/>
      <c r="K887" s="195"/>
    </row>
    <row r="888" spans="2:11">
      <c r="B888" s="193"/>
      <c r="C888" s="193"/>
      <c r="D888" s="193"/>
      <c r="J888" s="195"/>
      <c r="K888" s="195"/>
    </row>
    <row r="889" spans="2:11">
      <c r="B889" s="193"/>
      <c r="C889" s="193"/>
      <c r="D889" s="193"/>
      <c r="J889" s="195"/>
      <c r="K889" s="195"/>
    </row>
    <row r="890" spans="2:11">
      <c r="B890" s="193"/>
      <c r="C890" s="193"/>
      <c r="D890" s="193"/>
      <c r="J890" s="195"/>
      <c r="K890" s="195"/>
    </row>
    <row r="891" spans="2:11">
      <c r="B891" s="193"/>
      <c r="C891" s="193"/>
      <c r="D891" s="193"/>
      <c r="J891" s="195"/>
      <c r="K891" s="195"/>
    </row>
    <row r="892" spans="2:11">
      <c r="B892" s="193"/>
      <c r="C892" s="193"/>
      <c r="D892" s="193"/>
      <c r="J892" s="195"/>
      <c r="K892" s="195"/>
    </row>
    <row r="893" spans="2:11">
      <c r="B893" s="193"/>
      <c r="C893" s="193"/>
      <c r="D893" s="193"/>
      <c r="J893" s="195"/>
      <c r="K893" s="195"/>
    </row>
    <row r="894" spans="2:11">
      <c r="B894" s="193"/>
      <c r="C894" s="193"/>
      <c r="D894" s="193"/>
      <c r="J894" s="195"/>
      <c r="K894" s="195"/>
    </row>
    <row r="895" spans="2:11">
      <c r="B895" s="193"/>
      <c r="C895" s="193"/>
      <c r="D895" s="193"/>
      <c r="J895" s="195"/>
      <c r="K895" s="195"/>
    </row>
    <row r="896" spans="2:11">
      <c r="B896" s="193"/>
      <c r="C896" s="193"/>
      <c r="D896" s="193"/>
      <c r="J896" s="195"/>
      <c r="K896" s="195"/>
    </row>
    <row r="897" spans="2:11">
      <c r="B897" s="193"/>
      <c r="C897" s="193"/>
      <c r="D897" s="193"/>
      <c r="J897" s="195"/>
      <c r="K897" s="195"/>
    </row>
    <row r="898" spans="2:11">
      <c r="B898" s="193"/>
      <c r="C898" s="193"/>
      <c r="D898" s="193"/>
      <c r="J898" s="195"/>
      <c r="K898" s="195"/>
    </row>
    <row r="899" spans="2:11">
      <c r="B899" s="193"/>
      <c r="C899" s="193"/>
      <c r="D899" s="193"/>
      <c r="J899" s="195"/>
      <c r="K899" s="195"/>
    </row>
    <row r="900" spans="2:11">
      <c r="B900" s="193"/>
      <c r="C900" s="193"/>
      <c r="D900" s="193"/>
      <c r="J900" s="195"/>
      <c r="K900" s="195"/>
    </row>
    <row r="901" spans="2:11">
      <c r="B901" s="193"/>
      <c r="C901" s="193"/>
      <c r="D901" s="193"/>
      <c r="J901" s="195"/>
      <c r="K901" s="195"/>
    </row>
    <row r="902" spans="2:11">
      <c r="B902" s="193"/>
      <c r="C902" s="193"/>
      <c r="D902" s="193"/>
      <c r="J902" s="195"/>
      <c r="K902" s="195"/>
    </row>
    <row r="903" spans="2:11">
      <c r="B903" s="193"/>
      <c r="C903" s="193"/>
      <c r="D903" s="193"/>
      <c r="J903" s="195"/>
      <c r="K903" s="195"/>
    </row>
    <row r="904" spans="2:11">
      <c r="B904" s="193"/>
      <c r="C904" s="193"/>
      <c r="D904" s="193"/>
      <c r="J904" s="195"/>
      <c r="K904" s="195"/>
    </row>
    <row r="905" spans="2:11">
      <c r="B905" s="193"/>
      <c r="C905" s="193"/>
      <c r="D905" s="193"/>
      <c r="J905" s="195"/>
      <c r="K905" s="195"/>
    </row>
    <row r="906" spans="2:11">
      <c r="B906" s="193"/>
      <c r="C906" s="193"/>
      <c r="D906" s="193"/>
      <c r="J906" s="195"/>
      <c r="K906" s="195"/>
    </row>
    <row r="907" spans="2:11">
      <c r="B907" s="193"/>
      <c r="C907" s="193"/>
      <c r="D907" s="193"/>
      <c r="J907" s="195"/>
      <c r="K907" s="195"/>
    </row>
    <row r="908" spans="2:11">
      <c r="B908" s="193"/>
      <c r="C908" s="193"/>
      <c r="D908" s="193"/>
      <c r="J908" s="195"/>
      <c r="K908" s="195"/>
    </row>
    <row r="909" spans="2:11">
      <c r="B909" s="193"/>
      <c r="C909" s="193"/>
      <c r="D909" s="193"/>
      <c r="J909" s="195"/>
      <c r="K909" s="195"/>
    </row>
    <row r="910" spans="2:11">
      <c r="B910" s="193"/>
      <c r="C910" s="193"/>
      <c r="D910" s="193"/>
      <c r="J910" s="195"/>
      <c r="K910" s="195"/>
    </row>
    <row r="911" spans="2:11">
      <c r="B911" s="193"/>
      <c r="C911" s="193"/>
      <c r="D911" s="193"/>
      <c r="J911" s="195"/>
      <c r="K911" s="195"/>
    </row>
    <row r="912" spans="2:11">
      <c r="B912" s="193"/>
      <c r="C912" s="193"/>
      <c r="D912" s="193"/>
      <c r="J912" s="195"/>
      <c r="K912" s="195"/>
    </row>
    <row r="913" spans="2:11">
      <c r="B913" s="193"/>
      <c r="C913" s="193"/>
      <c r="D913" s="193"/>
      <c r="J913" s="195"/>
      <c r="K913" s="195"/>
    </row>
    <row r="914" spans="2:11">
      <c r="B914" s="193"/>
      <c r="C914" s="193"/>
      <c r="D914" s="193"/>
      <c r="J914" s="195"/>
      <c r="K914" s="195"/>
    </row>
    <row r="915" spans="2:11">
      <c r="B915" s="193"/>
      <c r="C915" s="193"/>
      <c r="D915" s="193"/>
      <c r="J915" s="195"/>
      <c r="K915" s="195"/>
    </row>
    <row r="916" spans="2:11">
      <c r="B916" s="193"/>
      <c r="C916" s="193"/>
      <c r="D916" s="193"/>
      <c r="J916" s="195"/>
      <c r="K916" s="195"/>
    </row>
    <row r="917" spans="2:11">
      <c r="B917" s="193"/>
      <c r="C917" s="193"/>
      <c r="D917" s="193"/>
      <c r="J917" s="195"/>
      <c r="K917" s="195"/>
    </row>
    <row r="918" spans="2:11">
      <c r="B918" s="193"/>
      <c r="C918" s="193"/>
      <c r="D918" s="193"/>
      <c r="J918" s="195"/>
      <c r="K918" s="195"/>
    </row>
    <row r="919" spans="2:11">
      <c r="B919" s="193"/>
      <c r="C919" s="193"/>
      <c r="D919" s="193"/>
      <c r="J919" s="195"/>
      <c r="K919" s="195"/>
    </row>
    <row r="920" spans="2:11">
      <c r="B920" s="193"/>
      <c r="C920" s="193"/>
      <c r="D920" s="193"/>
      <c r="J920" s="195"/>
      <c r="K920" s="195"/>
    </row>
    <row r="921" spans="2:11">
      <c r="B921" s="193"/>
      <c r="C921" s="193"/>
      <c r="D921" s="193"/>
      <c r="J921" s="195"/>
      <c r="K921" s="195"/>
    </row>
    <row r="922" spans="2:11">
      <c r="B922" s="193"/>
      <c r="C922" s="193"/>
      <c r="D922" s="193"/>
      <c r="J922" s="195"/>
      <c r="K922" s="195"/>
    </row>
    <row r="923" spans="2:11">
      <c r="B923" s="193"/>
      <c r="C923" s="193"/>
      <c r="D923" s="193"/>
      <c r="J923" s="195"/>
      <c r="K923" s="195"/>
    </row>
    <row r="924" spans="2:11">
      <c r="B924" s="193"/>
      <c r="C924" s="193"/>
      <c r="D924" s="193"/>
      <c r="J924" s="195"/>
      <c r="K924" s="195"/>
    </row>
    <row r="925" spans="2:11">
      <c r="B925" s="193"/>
      <c r="C925" s="193"/>
      <c r="D925" s="193"/>
      <c r="J925" s="195"/>
      <c r="K925" s="195"/>
    </row>
    <row r="926" spans="2:11">
      <c r="B926" s="193"/>
      <c r="C926" s="193"/>
      <c r="D926" s="193"/>
      <c r="J926" s="195"/>
      <c r="K926" s="195"/>
    </row>
    <row r="927" spans="2:11">
      <c r="B927" s="193"/>
      <c r="C927" s="193"/>
      <c r="D927" s="193"/>
      <c r="J927" s="195"/>
      <c r="K927" s="195"/>
    </row>
    <row r="928" spans="2:11">
      <c r="B928" s="193"/>
      <c r="C928" s="193"/>
      <c r="D928" s="193"/>
      <c r="J928" s="195"/>
      <c r="K928" s="195"/>
    </row>
    <row r="929" spans="2:11">
      <c r="B929" s="193"/>
      <c r="C929" s="193"/>
      <c r="D929" s="193"/>
      <c r="J929" s="195"/>
      <c r="K929" s="195"/>
    </row>
    <row r="930" spans="2:11">
      <c r="B930" s="193"/>
      <c r="C930" s="193"/>
      <c r="D930" s="193"/>
      <c r="J930" s="195"/>
      <c r="K930" s="195"/>
    </row>
    <row r="931" spans="2:11">
      <c r="B931" s="193"/>
      <c r="C931" s="193"/>
      <c r="D931" s="193"/>
      <c r="J931" s="195"/>
      <c r="K931" s="195"/>
    </row>
    <row r="932" spans="2:11">
      <c r="B932" s="193"/>
      <c r="C932" s="193"/>
      <c r="D932" s="193"/>
      <c r="J932" s="195"/>
      <c r="K932" s="195"/>
    </row>
    <row r="933" spans="2:11">
      <c r="B933" s="193"/>
      <c r="C933" s="193"/>
      <c r="D933" s="193"/>
      <c r="J933" s="195"/>
      <c r="K933" s="195"/>
    </row>
    <row r="934" spans="2:11">
      <c r="B934" s="193"/>
      <c r="C934" s="193"/>
      <c r="D934" s="193"/>
      <c r="J934" s="195"/>
      <c r="K934" s="195"/>
    </row>
    <row r="935" spans="2:11">
      <c r="B935" s="193"/>
      <c r="C935" s="193"/>
      <c r="D935" s="193"/>
      <c r="J935" s="195"/>
      <c r="K935" s="195"/>
    </row>
    <row r="936" spans="2:11">
      <c r="B936" s="193"/>
      <c r="C936" s="193"/>
      <c r="D936" s="193"/>
      <c r="J936" s="195"/>
      <c r="K936" s="195"/>
    </row>
    <row r="937" spans="2:11">
      <c r="B937" s="193"/>
      <c r="C937" s="193"/>
      <c r="D937" s="193"/>
      <c r="J937" s="195"/>
      <c r="K937" s="195"/>
    </row>
    <row r="938" spans="2:11">
      <c r="B938" s="193"/>
      <c r="C938" s="193"/>
      <c r="D938" s="193"/>
      <c r="J938" s="195"/>
      <c r="K938" s="195"/>
    </row>
    <row r="939" spans="2:11">
      <c r="B939" s="193"/>
      <c r="C939" s="193"/>
      <c r="D939" s="193"/>
      <c r="J939" s="195"/>
      <c r="K939" s="195"/>
    </row>
    <row r="940" spans="2:11">
      <c r="B940" s="193"/>
      <c r="C940" s="193"/>
      <c r="D940" s="193"/>
      <c r="J940" s="195"/>
      <c r="K940" s="195"/>
    </row>
    <row r="941" spans="2:11">
      <c r="B941" s="193"/>
      <c r="C941" s="193"/>
      <c r="D941" s="193"/>
      <c r="J941" s="195"/>
      <c r="K941" s="195"/>
    </row>
    <row r="942" spans="2:11">
      <c r="B942" s="193"/>
      <c r="C942" s="193"/>
      <c r="D942" s="193"/>
      <c r="J942" s="195"/>
      <c r="K942" s="195"/>
    </row>
    <row r="943" spans="2:11">
      <c r="B943" s="193"/>
      <c r="C943" s="193"/>
      <c r="D943" s="193"/>
      <c r="J943" s="195"/>
      <c r="K943" s="195"/>
    </row>
    <row r="944" spans="2:11">
      <c r="B944" s="193"/>
      <c r="C944" s="193"/>
      <c r="D944" s="193"/>
      <c r="J944" s="195"/>
      <c r="K944" s="195"/>
    </row>
    <row r="945" spans="2:11">
      <c r="B945" s="193"/>
      <c r="C945" s="193"/>
      <c r="D945" s="193"/>
      <c r="J945" s="195"/>
      <c r="K945" s="195"/>
    </row>
    <row r="946" spans="2:11">
      <c r="B946" s="193"/>
      <c r="C946" s="193"/>
      <c r="D946" s="193"/>
      <c r="J946" s="195"/>
      <c r="K946" s="195"/>
    </row>
    <row r="947" spans="2:11">
      <c r="B947" s="193"/>
      <c r="C947" s="193"/>
      <c r="D947" s="193"/>
      <c r="J947" s="195"/>
      <c r="K947" s="195"/>
    </row>
    <row r="948" spans="2:11">
      <c r="B948" s="193"/>
      <c r="C948" s="193"/>
      <c r="D948" s="193"/>
      <c r="J948" s="195"/>
      <c r="K948" s="195"/>
    </row>
    <row r="949" spans="2:11">
      <c r="B949" s="193"/>
      <c r="C949" s="193"/>
      <c r="D949" s="193"/>
      <c r="J949" s="195"/>
      <c r="K949" s="195"/>
    </row>
    <row r="950" spans="2:11">
      <c r="B950" s="193"/>
      <c r="C950" s="193"/>
      <c r="D950" s="193"/>
      <c r="J950" s="195"/>
      <c r="K950" s="195"/>
    </row>
    <row r="951" spans="2:11">
      <c r="B951" s="193"/>
      <c r="C951" s="193"/>
      <c r="D951" s="193"/>
      <c r="J951" s="195"/>
      <c r="K951" s="195"/>
    </row>
    <row r="952" spans="2:11">
      <c r="B952" s="193"/>
      <c r="C952" s="193"/>
      <c r="D952" s="193"/>
      <c r="J952" s="195"/>
      <c r="K952" s="195"/>
    </row>
    <row r="953" spans="2:11">
      <c r="B953" s="193"/>
      <c r="C953" s="193"/>
      <c r="D953" s="193"/>
      <c r="J953" s="195"/>
      <c r="K953" s="195"/>
    </row>
    <row r="954" spans="2:11">
      <c r="B954" s="193"/>
      <c r="C954" s="193"/>
      <c r="D954" s="193"/>
      <c r="J954" s="195"/>
      <c r="K954" s="195"/>
    </row>
    <row r="955" spans="2:11">
      <c r="B955" s="193"/>
      <c r="C955" s="193"/>
      <c r="D955" s="193"/>
      <c r="J955" s="195"/>
      <c r="K955" s="195"/>
    </row>
    <row r="956" spans="2:11">
      <c r="B956" s="193"/>
      <c r="C956" s="193"/>
      <c r="D956" s="193"/>
      <c r="J956" s="195"/>
      <c r="K956" s="195"/>
    </row>
    <row r="957" spans="2:11">
      <c r="B957" s="193"/>
      <c r="C957" s="193"/>
      <c r="D957" s="193"/>
      <c r="J957" s="195"/>
      <c r="K957" s="195"/>
    </row>
    <row r="958" spans="2:11">
      <c r="B958" s="193"/>
      <c r="C958" s="193"/>
      <c r="D958" s="193"/>
      <c r="J958" s="195"/>
      <c r="K958" s="195"/>
    </row>
    <row r="959" spans="2:11">
      <c r="B959" s="193"/>
      <c r="C959" s="193"/>
      <c r="D959" s="193"/>
      <c r="J959" s="195"/>
      <c r="K959" s="195"/>
    </row>
    <row r="960" spans="2:11">
      <c r="B960" s="193"/>
      <c r="C960" s="193"/>
      <c r="D960" s="193"/>
      <c r="J960" s="195"/>
      <c r="K960" s="195"/>
    </row>
    <row r="961" spans="2:11">
      <c r="B961" s="193"/>
      <c r="C961" s="193"/>
      <c r="D961" s="193"/>
      <c r="J961" s="195"/>
      <c r="K961" s="195"/>
    </row>
    <row r="962" spans="2:11">
      <c r="B962" s="193"/>
      <c r="C962" s="193"/>
      <c r="D962" s="193"/>
      <c r="J962" s="195"/>
      <c r="K962" s="195"/>
    </row>
    <row r="963" spans="2:11">
      <c r="B963" s="193"/>
      <c r="C963" s="193"/>
      <c r="D963" s="193"/>
      <c r="J963" s="195"/>
      <c r="K963" s="195"/>
    </row>
    <row r="964" spans="2:11">
      <c r="B964" s="193"/>
      <c r="C964" s="193"/>
      <c r="D964" s="193"/>
      <c r="J964" s="195"/>
      <c r="K964" s="195"/>
    </row>
    <row r="965" spans="2:11">
      <c r="B965" s="193"/>
      <c r="C965" s="193"/>
      <c r="D965" s="193"/>
      <c r="J965" s="195"/>
      <c r="K965" s="195"/>
    </row>
    <row r="966" spans="2:11">
      <c r="B966" s="193"/>
      <c r="C966" s="193"/>
      <c r="D966" s="193"/>
      <c r="J966" s="195"/>
      <c r="K966" s="195"/>
    </row>
    <row r="967" spans="2:11">
      <c r="B967" s="193"/>
      <c r="C967" s="193"/>
      <c r="D967" s="193"/>
      <c r="J967" s="195"/>
      <c r="K967" s="195"/>
    </row>
    <row r="968" spans="2:11">
      <c r="B968" s="193"/>
      <c r="C968" s="193"/>
      <c r="D968" s="193"/>
      <c r="J968" s="195"/>
      <c r="K968" s="195"/>
    </row>
    <row r="969" spans="2:11">
      <c r="B969" s="193"/>
      <c r="C969" s="193"/>
      <c r="D969" s="193"/>
      <c r="J969" s="195"/>
      <c r="K969" s="195"/>
    </row>
    <row r="970" spans="2:11">
      <c r="B970" s="193"/>
      <c r="C970" s="193"/>
      <c r="D970" s="193"/>
      <c r="J970" s="195"/>
      <c r="K970" s="195"/>
    </row>
    <row r="971" spans="2:11">
      <c r="B971" s="193"/>
      <c r="C971" s="193"/>
      <c r="D971" s="193"/>
      <c r="J971" s="195"/>
      <c r="K971" s="195"/>
    </row>
    <row r="972" spans="2:11">
      <c r="B972" s="193"/>
      <c r="C972" s="193"/>
      <c r="D972" s="193"/>
      <c r="J972" s="195"/>
      <c r="K972" s="195"/>
    </row>
    <row r="973" spans="2:11">
      <c r="B973" s="193"/>
      <c r="C973" s="193"/>
      <c r="D973" s="193"/>
      <c r="J973" s="195"/>
      <c r="K973" s="195"/>
    </row>
    <row r="974" spans="2:11">
      <c r="B974" s="193"/>
      <c r="C974" s="193"/>
      <c r="D974" s="193"/>
      <c r="J974" s="195"/>
      <c r="K974" s="195"/>
    </row>
    <row r="975" spans="2:11">
      <c r="B975" s="193"/>
      <c r="C975" s="193"/>
      <c r="D975" s="193"/>
      <c r="J975" s="195"/>
      <c r="K975" s="195"/>
    </row>
    <row r="976" spans="2:11">
      <c r="B976" s="193"/>
      <c r="C976" s="193"/>
      <c r="D976" s="193"/>
      <c r="J976" s="195"/>
      <c r="K976" s="195"/>
    </row>
    <row r="977" spans="2:11">
      <c r="B977" s="193"/>
      <c r="C977" s="193"/>
      <c r="D977" s="193"/>
      <c r="J977" s="195"/>
      <c r="K977" s="195"/>
    </row>
    <row r="978" spans="2:11">
      <c r="B978" s="193"/>
      <c r="C978" s="193"/>
      <c r="D978" s="193"/>
      <c r="J978" s="195"/>
      <c r="K978" s="195"/>
    </row>
    <row r="979" spans="2:11">
      <c r="B979" s="193"/>
      <c r="C979" s="193"/>
      <c r="D979" s="193"/>
      <c r="J979" s="195"/>
      <c r="K979" s="195"/>
    </row>
    <row r="980" spans="2:11">
      <c r="B980" s="193"/>
      <c r="C980" s="193"/>
      <c r="D980" s="193"/>
      <c r="J980" s="195"/>
      <c r="K980" s="195"/>
    </row>
    <row r="981" spans="2:11">
      <c r="B981" s="193"/>
      <c r="C981" s="193"/>
      <c r="D981" s="193"/>
      <c r="J981" s="195"/>
      <c r="K981" s="195"/>
    </row>
    <row r="982" spans="2:11">
      <c r="B982" s="193"/>
      <c r="C982" s="193"/>
      <c r="D982" s="193"/>
      <c r="J982" s="195"/>
      <c r="K982" s="195"/>
    </row>
    <row r="983" spans="2:11">
      <c r="B983" s="193"/>
      <c r="C983" s="193"/>
      <c r="D983" s="193"/>
      <c r="J983" s="195"/>
      <c r="K983" s="195"/>
    </row>
    <row r="984" spans="2:11">
      <c r="B984" s="193"/>
      <c r="C984" s="193"/>
      <c r="D984" s="193"/>
      <c r="J984" s="195"/>
      <c r="K984" s="195"/>
    </row>
    <row r="985" spans="2:11">
      <c r="B985" s="193"/>
      <c r="C985" s="193"/>
      <c r="D985" s="193"/>
      <c r="J985" s="195"/>
      <c r="K985" s="195"/>
    </row>
    <row r="986" spans="2:11">
      <c r="B986" s="193"/>
      <c r="C986" s="193"/>
      <c r="D986" s="193"/>
      <c r="J986" s="195"/>
      <c r="K986" s="195"/>
    </row>
    <row r="987" spans="2:11">
      <c r="B987" s="193"/>
      <c r="C987" s="193"/>
      <c r="D987" s="193"/>
      <c r="J987" s="195"/>
      <c r="K987" s="195"/>
    </row>
    <row r="988" spans="2:11">
      <c r="B988" s="193"/>
      <c r="C988" s="193"/>
      <c r="D988" s="193"/>
      <c r="J988" s="195"/>
      <c r="K988" s="195"/>
    </row>
    <row r="989" spans="2:11">
      <c r="B989" s="193"/>
      <c r="C989" s="193"/>
      <c r="D989" s="193"/>
      <c r="J989" s="195"/>
      <c r="K989" s="195"/>
    </row>
    <row r="990" spans="2:11">
      <c r="B990" s="193"/>
      <c r="C990" s="193"/>
      <c r="D990" s="193"/>
      <c r="J990" s="195"/>
      <c r="K990" s="195"/>
    </row>
    <row r="991" spans="2:11">
      <c r="B991" s="193"/>
      <c r="C991" s="193"/>
      <c r="D991" s="193"/>
      <c r="J991" s="195"/>
      <c r="K991" s="195"/>
    </row>
    <row r="992" spans="2:11">
      <c r="B992" s="193"/>
      <c r="C992" s="193"/>
      <c r="D992" s="193"/>
      <c r="J992" s="195"/>
      <c r="K992" s="195"/>
    </row>
    <row r="993" spans="2:11">
      <c r="B993" s="193"/>
      <c r="C993" s="193"/>
      <c r="D993" s="193"/>
      <c r="J993" s="195"/>
      <c r="K993" s="195"/>
    </row>
    <row r="994" spans="2:11">
      <c r="B994" s="193"/>
      <c r="C994" s="193"/>
      <c r="D994" s="193"/>
      <c r="J994" s="195"/>
      <c r="K994" s="195"/>
    </row>
    <row r="995" spans="2:11">
      <c r="B995" s="193"/>
      <c r="C995" s="193"/>
      <c r="D995" s="193"/>
      <c r="J995" s="195"/>
      <c r="K995" s="195"/>
    </row>
    <row r="996" spans="2:11">
      <c r="B996" s="193"/>
      <c r="C996" s="193"/>
      <c r="D996" s="193"/>
      <c r="J996" s="195"/>
      <c r="K996" s="195"/>
    </row>
    <row r="997" spans="2:11">
      <c r="B997" s="193"/>
      <c r="C997" s="193"/>
      <c r="D997" s="193"/>
      <c r="J997" s="195"/>
      <c r="K997" s="195"/>
    </row>
    <row r="998" spans="2:11">
      <c r="B998" s="193"/>
      <c r="C998" s="193"/>
      <c r="D998" s="193"/>
      <c r="J998" s="195"/>
      <c r="K998" s="195"/>
    </row>
    <row r="999" spans="2:11">
      <c r="B999" s="193"/>
      <c r="C999" s="193"/>
      <c r="D999" s="193"/>
      <c r="J999" s="195"/>
      <c r="K999" s="195"/>
    </row>
    <row r="1000" spans="2:11">
      <c r="B1000" s="193"/>
      <c r="C1000" s="193"/>
      <c r="D1000" s="193"/>
      <c r="J1000" s="195"/>
      <c r="K1000" s="195"/>
    </row>
    <row r="1001" spans="2:11">
      <c r="B1001" s="193"/>
      <c r="C1001" s="193"/>
      <c r="D1001" s="193"/>
      <c r="J1001" s="195"/>
      <c r="K1001" s="195"/>
    </row>
    <row r="1002" spans="2:11">
      <c r="B1002" s="193"/>
      <c r="C1002" s="193"/>
      <c r="D1002" s="193"/>
      <c r="J1002" s="195"/>
      <c r="K1002" s="195"/>
    </row>
    <row r="1003" spans="2:11">
      <c r="B1003" s="193"/>
      <c r="C1003" s="193"/>
      <c r="D1003" s="193"/>
      <c r="J1003" s="195"/>
      <c r="K1003" s="195"/>
    </row>
    <row r="1004" spans="2:11">
      <c r="B1004" s="193"/>
      <c r="C1004" s="193"/>
      <c r="D1004" s="193"/>
      <c r="J1004" s="195"/>
      <c r="K1004" s="195"/>
    </row>
    <row r="1005" spans="2:11">
      <c r="B1005" s="193"/>
      <c r="C1005" s="193"/>
      <c r="D1005" s="193"/>
      <c r="J1005" s="195"/>
      <c r="K1005" s="195"/>
    </row>
    <row r="1006" spans="2:11">
      <c r="B1006" s="193"/>
      <c r="C1006" s="193"/>
      <c r="D1006" s="193"/>
      <c r="J1006" s="195"/>
      <c r="K1006" s="195"/>
    </row>
    <row r="1007" spans="2:11">
      <c r="B1007" s="193"/>
      <c r="C1007" s="193"/>
      <c r="D1007" s="193"/>
      <c r="J1007" s="195"/>
      <c r="K1007" s="195"/>
    </row>
    <row r="1008" spans="2:11">
      <c r="B1008" s="193"/>
      <c r="C1008" s="193"/>
      <c r="D1008" s="193"/>
      <c r="J1008" s="195"/>
      <c r="K1008" s="195"/>
    </row>
    <row r="1009" spans="2:11">
      <c r="B1009" s="193"/>
      <c r="C1009" s="193"/>
      <c r="D1009" s="193"/>
      <c r="J1009" s="195"/>
      <c r="K1009" s="195"/>
    </row>
    <row r="1010" spans="2:11">
      <c r="B1010" s="193"/>
      <c r="C1010" s="193"/>
      <c r="D1010" s="193"/>
      <c r="J1010" s="195"/>
      <c r="K1010" s="195"/>
    </row>
    <row r="1011" spans="2:11">
      <c r="B1011" s="193"/>
      <c r="C1011" s="193"/>
      <c r="D1011" s="193"/>
      <c r="J1011" s="195"/>
      <c r="K1011" s="195"/>
    </row>
    <row r="1012" spans="2:11">
      <c r="B1012" s="193"/>
      <c r="C1012" s="193"/>
      <c r="D1012" s="193"/>
      <c r="J1012" s="195"/>
      <c r="K1012" s="195"/>
    </row>
    <row r="1013" spans="2:11">
      <c r="B1013" s="193"/>
      <c r="C1013" s="193"/>
      <c r="D1013" s="193"/>
      <c r="J1013" s="195"/>
      <c r="K1013" s="195"/>
    </row>
    <row r="1014" spans="2:11">
      <c r="B1014" s="193"/>
      <c r="C1014" s="193"/>
      <c r="D1014" s="193"/>
      <c r="J1014" s="195"/>
      <c r="K1014" s="195"/>
    </row>
    <row r="1015" spans="2:11">
      <c r="B1015" s="193"/>
      <c r="C1015" s="193"/>
      <c r="D1015" s="193"/>
      <c r="J1015" s="195"/>
      <c r="K1015" s="195"/>
    </row>
    <row r="1016" spans="2:11">
      <c r="B1016" s="193"/>
      <c r="C1016" s="193"/>
      <c r="D1016" s="193"/>
      <c r="J1016" s="195"/>
      <c r="K1016" s="195"/>
    </row>
    <row r="1017" spans="2:11">
      <c r="B1017" s="193"/>
      <c r="C1017" s="193"/>
      <c r="D1017" s="193"/>
      <c r="J1017" s="195"/>
      <c r="K1017" s="195"/>
    </row>
    <row r="1018" spans="2:11">
      <c r="B1018" s="193"/>
      <c r="C1018" s="193"/>
      <c r="D1018" s="193"/>
      <c r="J1018" s="195"/>
      <c r="K1018" s="195"/>
    </row>
    <row r="1019" spans="2:11">
      <c r="B1019" s="193"/>
      <c r="C1019" s="193"/>
      <c r="D1019" s="193"/>
      <c r="J1019" s="195"/>
      <c r="K1019" s="195"/>
    </row>
    <row r="1020" spans="2:11">
      <c r="B1020" s="193"/>
      <c r="C1020" s="193"/>
      <c r="D1020" s="193"/>
      <c r="J1020" s="195"/>
      <c r="K1020" s="195"/>
    </row>
    <row r="1021" spans="2:11">
      <c r="B1021" s="193"/>
      <c r="C1021" s="193"/>
      <c r="D1021" s="193"/>
      <c r="J1021" s="195"/>
      <c r="K1021" s="195"/>
    </row>
    <row r="1022" spans="2:11">
      <c r="B1022" s="193"/>
      <c r="C1022" s="193"/>
      <c r="D1022" s="193"/>
      <c r="J1022" s="195"/>
      <c r="K1022" s="195"/>
    </row>
    <row r="1023" spans="2:11">
      <c r="B1023" s="193"/>
      <c r="C1023" s="193"/>
      <c r="D1023" s="193"/>
      <c r="J1023" s="195"/>
      <c r="K1023" s="195"/>
    </row>
    <row r="1024" spans="2:11">
      <c r="B1024" s="193"/>
      <c r="C1024" s="193"/>
      <c r="D1024" s="193"/>
      <c r="J1024" s="195"/>
      <c r="K1024" s="195"/>
    </row>
    <row r="1025" spans="2:11">
      <c r="B1025" s="193"/>
      <c r="C1025" s="193"/>
      <c r="D1025" s="193"/>
      <c r="J1025" s="195"/>
      <c r="K1025" s="195"/>
    </row>
    <row r="1026" spans="2:11">
      <c r="B1026" s="193"/>
      <c r="C1026" s="193"/>
      <c r="D1026" s="193"/>
      <c r="J1026" s="195"/>
      <c r="K1026" s="195"/>
    </row>
    <row r="1027" spans="2:11">
      <c r="B1027" s="193"/>
      <c r="C1027" s="193"/>
      <c r="D1027" s="193"/>
      <c r="J1027" s="195"/>
      <c r="K1027" s="195"/>
    </row>
    <row r="1028" spans="2:11">
      <c r="B1028" s="193"/>
      <c r="C1028" s="193"/>
      <c r="D1028" s="193"/>
      <c r="J1028" s="195"/>
      <c r="K1028" s="195"/>
    </row>
    <row r="1029" spans="2:11">
      <c r="B1029" s="193"/>
      <c r="C1029" s="193"/>
      <c r="D1029" s="193"/>
      <c r="J1029" s="195"/>
      <c r="K1029" s="195"/>
    </row>
    <row r="1030" spans="2:11">
      <c r="B1030" s="193"/>
      <c r="C1030" s="193"/>
      <c r="D1030" s="193"/>
      <c r="J1030" s="195"/>
      <c r="K1030" s="195"/>
    </row>
    <row r="1031" spans="2:11">
      <c r="B1031" s="193"/>
      <c r="C1031" s="193"/>
      <c r="D1031" s="193"/>
      <c r="J1031" s="195"/>
      <c r="K1031" s="195"/>
    </row>
    <row r="1032" spans="2:11">
      <c r="B1032" s="193"/>
      <c r="C1032" s="193"/>
      <c r="D1032" s="193"/>
      <c r="J1032" s="195"/>
      <c r="K1032" s="195"/>
    </row>
    <row r="1033" spans="2:11">
      <c r="B1033" s="193"/>
      <c r="C1033" s="193"/>
      <c r="D1033" s="193"/>
      <c r="J1033" s="195"/>
      <c r="K1033" s="195"/>
    </row>
    <row r="1034" spans="2:11">
      <c r="B1034" s="193"/>
      <c r="C1034" s="193"/>
      <c r="D1034" s="193"/>
      <c r="J1034" s="195"/>
      <c r="K1034" s="195"/>
    </row>
    <row r="1035" spans="2:11">
      <c r="B1035" s="193"/>
      <c r="C1035" s="193"/>
      <c r="D1035" s="193"/>
      <c r="J1035" s="195"/>
      <c r="K1035" s="195"/>
    </row>
    <row r="1036" spans="2:11">
      <c r="B1036" s="193"/>
      <c r="C1036" s="193"/>
      <c r="D1036" s="193"/>
      <c r="J1036" s="195"/>
      <c r="K1036" s="195"/>
    </row>
    <row r="1037" spans="2:11">
      <c r="B1037" s="193"/>
      <c r="C1037" s="193"/>
      <c r="D1037" s="193"/>
      <c r="J1037" s="195"/>
      <c r="K1037" s="195"/>
    </row>
    <row r="1038" spans="2:11">
      <c r="B1038" s="193"/>
      <c r="C1038" s="193"/>
      <c r="D1038" s="193"/>
      <c r="J1038" s="195"/>
      <c r="K1038" s="195"/>
    </row>
    <row r="1039" spans="2:11">
      <c r="B1039" s="193"/>
      <c r="C1039" s="193"/>
      <c r="D1039" s="193"/>
      <c r="J1039" s="195"/>
      <c r="K1039" s="195"/>
    </row>
    <row r="1040" spans="2:11">
      <c r="B1040" s="193"/>
      <c r="C1040" s="193"/>
      <c r="D1040" s="193"/>
      <c r="J1040" s="195"/>
      <c r="K1040" s="195"/>
    </row>
    <row r="1041" spans="2:11">
      <c r="B1041" s="193"/>
      <c r="C1041" s="193"/>
      <c r="D1041" s="193"/>
      <c r="J1041" s="195"/>
      <c r="K1041" s="195"/>
    </row>
    <row r="1042" spans="2:11">
      <c r="B1042" s="193"/>
      <c r="C1042" s="193"/>
      <c r="D1042" s="193"/>
      <c r="J1042" s="195"/>
      <c r="K1042" s="195"/>
    </row>
    <row r="1043" spans="2:11">
      <c r="B1043" s="193"/>
      <c r="C1043" s="193"/>
      <c r="D1043" s="193"/>
      <c r="J1043" s="195"/>
      <c r="K1043" s="195"/>
    </row>
    <row r="1044" spans="2:11">
      <c r="B1044" s="193"/>
      <c r="C1044" s="193"/>
      <c r="D1044" s="193"/>
      <c r="J1044" s="195"/>
      <c r="K1044" s="195"/>
    </row>
    <row r="1045" spans="2:11">
      <c r="B1045" s="193"/>
      <c r="C1045" s="193"/>
      <c r="D1045" s="193"/>
      <c r="J1045" s="195"/>
      <c r="K1045" s="195"/>
    </row>
    <row r="1046" spans="2:11">
      <c r="B1046" s="193"/>
      <c r="C1046" s="193"/>
      <c r="D1046" s="193"/>
      <c r="J1046" s="195"/>
      <c r="K1046" s="195"/>
    </row>
    <row r="1047" spans="2:11">
      <c r="B1047" s="193"/>
      <c r="C1047" s="193"/>
      <c r="D1047" s="193"/>
      <c r="J1047" s="195"/>
      <c r="K1047" s="195"/>
    </row>
    <row r="1048" spans="2:11">
      <c r="B1048" s="193"/>
      <c r="C1048" s="193"/>
      <c r="D1048" s="193"/>
      <c r="J1048" s="195"/>
      <c r="K1048" s="195"/>
    </row>
    <row r="1049" spans="2:11">
      <c r="B1049" s="193"/>
      <c r="C1049" s="193"/>
      <c r="D1049" s="193"/>
      <c r="J1049" s="195"/>
      <c r="K1049" s="195"/>
    </row>
    <row r="1050" spans="2:11">
      <c r="B1050" s="193"/>
      <c r="C1050" s="193"/>
      <c r="D1050" s="193"/>
      <c r="J1050" s="195"/>
      <c r="K1050" s="195"/>
    </row>
    <row r="1051" spans="2:11">
      <c r="B1051" s="193"/>
      <c r="C1051" s="193"/>
      <c r="D1051" s="193"/>
      <c r="J1051" s="195"/>
      <c r="K1051" s="195"/>
    </row>
    <row r="1052" spans="2:11">
      <c r="B1052" s="193"/>
      <c r="C1052" s="193"/>
      <c r="D1052" s="193"/>
      <c r="J1052" s="195"/>
      <c r="K1052" s="195"/>
    </row>
    <row r="1053" spans="2:11">
      <c r="B1053" s="193"/>
      <c r="C1053" s="193"/>
      <c r="D1053" s="193"/>
      <c r="J1053" s="195"/>
      <c r="K1053" s="195"/>
    </row>
    <row r="1054" spans="2:11">
      <c r="B1054" s="193"/>
      <c r="C1054" s="193"/>
      <c r="D1054" s="193"/>
      <c r="J1054" s="195"/>
      <c r="K1054" s="195"/>
    </row>
    <row r="1055" spans="2:11">
      <c r="B1055" s="193"/>
      <c r="C1055" s="193"/>
      <c r="D1055" s="193"/>
      <c r="J1055" s="195"/>
      <c r="K1055" s="195"/>
    </row>
    <row r="1056" spans="2:11">
      <c r="B1056" s="193"/>
      <c r="C1056" s="193"/>
      <c r="D1056" s="193"/>
      <c r="J1056" s="195"/>
      <c r="K1056" s="195"/>
    </row>
    <row r="1057" spans="2:11">
      <c r="B1057" s="193"/>
      <c r="C1057" s="193"/>
      <c r="D1057" s="193"/>
      <c r="J1057" s="195"/>
      <c r="K1057" s="195"/>
    </row>
    <row r="1058" spans="2:11">
      <c r="B1058" s="193"/>
      <c r="C1058" s="193"/>
      <c r="D1058" s="193"/>
      <c r="J1058" s="195"/>
      <c r="K1058" s="195"/>
    </row>
    <row r="1059" spans="2:11">
      <c r="B1059" s="193"/>
      <c r="C1059" s="193"/>
      <c r="D1059" s="193"/>
      <c r="J1059" s="195"/>
      <c r="K1059" s="195"/>
    </row>
    <row r="1060" spans="2:11">
      <c r="B1060" s="193"/>
      <c r="C1060" s="193"/>
      <c r="D1060" s="193"/>
      <c r="J1060" s="195"/>
      <c r="K1060" s="195"/>
    </row>
    <row r="1061" spans="2:11">
      <c r="B1061" s="193"/>
      <c r="C1061" s="193"/>
      <c r="D1061" s="193"/>
      <c r="J1061" s="195"/>
      <c r="K1061" s="195"/>
    </row>
    <row r="1062" spans="2:11">
      <c r="B1062" s="193"/>
      <c r="C1062" s="193"/>
      <c r="D1062" s="193"/>
      <c r="J1062" s="195"/>
      <c r="K1062" s="195"/>
    </row>
    <row r="1063" spans="2:11">
      <c r="B1063" s="193"/>
      <c r="C1063" s="193"/>
      <c r="D1063" s="193"/>
      <c r="J1063" s="195"/>
      <c r="K1063" s="195"/>
    </row>
    <row r="1064" spans="2:11">
      <c r="B1064" s="193"/>
      <c r="C1064" s="193"/>
      <c r="D1064" s="193"/>
      <c r="J1064" s="195"/>
      <c r="K1064" s="195"/>
    </row>
    <row r="1065" spans="2:11">
      <c r="B1065" s="193"/>
      <c r="C1065" s="193"/>
      <c r="D1065" s="193"/>
      <c r="J1065" s="195"/>
      <c r="K1065" s="195"/>
    </row>
    <row r="1066" spans="2:11">
      <c r="B1066" s="193"/>
      <c r="C1066" s="193"/>
      <c r="D1066" s="193"/>
      <c r="J1066" s="195"/>
      <c r="K1066" s="195"/>
    </row>
    <row r="1067" spans="2:11">
      <c r="B1067" s="193"/>
      <c r="C1067" s="193"/>
      <c r="D1067" s="193"/>
      <c r="J1067" s="195"/>
      <c r="K1067" s="195"/>
    </row>
    <row r="1068" spans="2:11">
      <c r="B1068" s="193"/>
      <c r="C1068" s="193"/>
      <c r="D1068" s="193"/>
      <c r="J1068" s="195"/>
      <c r="K1068" s="195"/>
    </row>
    <row r="1069" spans="2:11">
      <c r="B1069" s="193"/>
      <c r="C1069" s="193"/>
      <c r="D1069" s="193"/>
      <c r="J1069" s="195"/>
      <c r="K1069" s="195"/>
    </row>
    <row r="1070" spans="2:11">
      <c r="B1070" s="193"/>
      <c r="C1070" s="193"/>
      <c r="D1070" s="193"/>
      <c r="J1070" s="195"/>
      <c r="K1070" s="195"/>
    </row>
    <row r="1071" spans="2:11">
      <c r="B1071" s="193"/>
      <c r="C1071" s="193"/>
      <c r="D1071" s="193"/>
      <c r="J1071" s="195"/>
      <c r="K1071" s="195"/>
    </row>
    <row r="1072" spans="2:11">
      <c r="B1072" s="193"/>
      <c r="C1072" s="193"/>
      <c r="D1072" s="193"/>
      <c r="J1072" s="195"/>
      <c r="K1072" s="195"/>
    </row>
    <row r="1073" spans="2:11">
      <c r="B1073" s="193"/>
      <c r="C1073" s="193"/>
      <c r="D1073" s="193"/>
      <c r="J1073" s="195"/>
      <c r="K1073" s="195"/>
    </row>
    <row r="1074" spans="2:11">
      <c r="B1074" s="193"/>
      <c r="C1074" s="193"/>
      <c r="D1074" s="193"/>
      <c r="J1074" s="195"/>
      <c r="K1074" s="195"/>
    </row>
    <row r="1075" spans="2:11">
      <c r="B1075" s="193"/>
      <c r="C1075" s="193"/>
      <c r="D1075" s="193"/>
      <c r="J1075" s="195"/>
      <c r="K1075" s="195"/>
    </row>
    <row r="1076" spans="2:11">
      <c r="B1076" s="193"/>
      <c r="C1076" s="193"/>
      <c r="D1076" s="193"/>
      <c r="J1076" s="195"/>
      <c r="K1076" s="195"/>
    </row>
    <row r="1077" spans="2:11">
      <c r="B1077" s="193"/>
      <c r="C1077" s="193"/>
      <c r="D1077" s="193"/>
      <c r="J1077" s="195"/>
      <c r="K1077" s="195"/>
    </row>
    <row r="1078" spans="2:11">
      <c r="B1078" s="193"/>
      <c r="C1078" s="193"/>
      <c r="D1078" s="193"/>
      <c r="J1078" s="195"/>
      <c r="K1078" s="195"/>
    </row>
    <row r="1079" spans="2:11">
      <c r="B1079" s="193"/>
      <c r="C1079" s="193"/>
      <c r="D1079" s="193"/>
      <c r="J1079" s="195"/>
      <c r="K1079" s="195"/>
    </row>
    <row r="1080" spans="2:11">
      <c r="B1080" s="193"/>
      <c r="C1080" s="193"/>
      <c r="D1080" s="193"/>
      <c r="J1080" s="195"/>
      <c r="K1080" s="195"/>
    </row>
    <row r="1081" spans="2:11">
      <c r="B1081" s="193"/>
      <c r="C1081" s="193"/>
      <c r="D1081" s="193"/>
      <c r="J1081" s="195"/>
      <c r="K1081" s="195"/>
    </row>
    <row r="1082" spans="2:11">
      <c r="B1082" s="193"/>
      <c r="C1082" s="193"/>
      <c r="D1082" s="193"/>
      <c r="J1082" s="195"/>
      <c r="K1082" s="195"/>
    </row>
    <row r="1083" spans="2:11">
      <c r="B1083" s="193"/>
      <c r="C1083" s="193"/>
      <c r="D1083" s="193"/>
      <c r="J1083" s="195"/>
      <c r="K1083" s="195"/>
    </row>
    <row r="1084" spans="2:11">
      <c r="B1084" s="193"/>
      <c r="C1084" s="193"/>
      <c r="D1084" s="193"/>
      <c r="J1084" s="195"/>
      <c r="K1084" s="195"/>
    </row>
    <row r="1085" spans="2:11">
      <c r="B1085" s="193"/>
      <c r="C1085" s="193"/>
      <c r="D1085" s="193"/>
      <c r="J1085" s="195"/>
      <c r="K1085" s="195"/>
    </row>
    <row r="1086" spans="2:11">
      <c r="B1086" s="193"/>
      <c r="C1086" s="193"/>
      <c r="D1086" s="193"/>
      <c r="J1086" s="195"/>
      <c r="K1086" s="195"/>
    </row>
    <row r="1087" spans="2:11">
      <c r="B1087" s="193"/>
      <c r="C1087" s="193"/>
      <c r="D1087" s="193"/>
      <c r="J1087" s="195"/>
      <c r="K1087" s="195"/>
    </row>
    <row r="1088" spans="2:11">
      <c r="B1088" s="193"/>
      <c r="C1088" s="193"/>
      <c r="D1088" s="193"/>
      <c r="J1088" s="195"/>
      <c r="K1088" s="195"/>
    </row>
    <row r="1089" spans="2:11">
      <c r="B1089" s="193"/>
      <c r="C1089" s="193"/>
      <c r="D1089" s="193"/>
      <c r="J1089" s="195"/>
      <c r="K1089" s="195"/>
    </row>
    <row r="1090" spans="2:11">
      <c r="B1090" s="193"/>
      <c r="C1090" s="193"/>
      <c r="D1090" s="193"/>
      <c r="J1090" s="195"/>
      <c r="K1090" s="195"/>
    </row>
    <row r="1091" spans="2:11">
      <c r="B1091" s="193"/>
      <c r="C1091" s="193"/>
      <c r="D1091" s="193"/>
      <c r="J1091" s="195"/>
      <c r="K1091" s="195"/>
    </row>
    <row r="1092" spans="2:11">
      <c r="B1092" s="193"/>
      <c r="C1092" s="193"/>
      <c r="D1092" s="193"/>
      <c r="J1092" s="195"/>
      <c r="K1092" s="195"/>
    </row>
    <row r="1093" spans="2:11">
      <c r="B1093" s="193"/>
      <c r="C1093" s="193"/>
      <c r="D1093" s="193"/>
      <c r="J1093" s="195"/>
      <c r="K1093" s="195"/>
    </row>
    <row r="1094" spans="2:11">
      <c r="B1094" s="193"/>
      <c r="C1094" s="193"/>
      <c r="D1094" s="193"/>
      <c r="J1094" s="195"/>
      <c r="K1094" s="195"/>
    </row>
    <row r="1095" spans="2:11">
      <c r="B1095" s="193"/>
      <c r="C1095" s="193"/>
      <c r="D1095" s="193"/>
      <c r="J1095" s="195"/>
      <c r="K1095" s="195"/>
    </row>
    <row r="1096" spans="2:11">
      <c r="B1096" s="193"/>
      <c r="C1096" s="193"/>
      <c r="D1096" s="193"/>
      <c r="J1096" s="195"/>
      <c r="K1096" s="195"/>
    </row>
    <row r="1097" spans="2:11">
      <c r="B1097" s="193"/>
      <c r="C1097" s="193"/>
      <c r="D1097" s="193"/>
      <c r="J1097" s="195"/>
      <c r="K1097" s="195"/>
    </row>
    <row r="1098" spans="2:11">
      <c r="B1098" s="193"/>
      <c r="C1098" s="193"/>
      <c r="D1098" s="193"/>
      <c r="J1098" s="195"/>
      <c r="K1098" s="195"/>
    </row>
    <row r="1099" spans="2:11">
      <c r="B1099" s="193"/>
      <c r="C1099" s="193"/>
      <c r="D1099" s="193"/>
      <c r="J1099" s="195"/>
      <c r="K1099" s="195"/>
    </row>
    <row r="1100" spans="2:11">
      <c r="B1100" s="193"/>
      <c r="C1100" s="193"/>
      <c r="D1100" s="193"/>
      <c r="J1100" s="195"/>
      <c r="K1100" s="195"/>
    </row>
    <row r="1101" spans="2:11">
      <c r="B1101" s="193"/>
      <c r="C1101" s="193"/>
      <c r="D1101" s="193"/>
      <c r="J1101" s="195"/>
      <c r="K1101" s="195"/>
    </row>
    <row r="1102" spans="2:11">
      <c r="B1102" s="193"/>
      <c r="C1102" s="193"/>
      <c r="D1102" s="193"/>
      <c r="J1102" s="195"/>
      <c r="K1102" s="195"/>
    </row>
    <row r="1103" spans="2:11">
      <c r="B1103" s="193"/>
      <c r="C1103" s="193"/>
      <c r="D1103" s="193"/>
      <c r="J1103" s="195"/>
      <c r="K1103" s="195"/>
    </row>
    <row r="1104" spans="2:11">
      <c r="B1104" s="193"/>
      <c r="C1104" s="193"/>
      <c r="D1104" s="193"/>
      <c r="J1104" s="195"/>
      <c r="K1104" s="195"/>
    </row>
    <row r="1105" spans="2:11">
      <c r="B1105" s="193"/>
      <c r="C1105" s="193"/>
      <c r="D1105" s="193"/>
      <c r="J1105" s="195"/>
      <c r="K1105" s="195"/>
    </row>
    <row r="1106" spans="2:11">
      <c r="B1106" s="193"/>
      <c r="C1106" s="193"/>
      <c r="D1106" s="193"/>
      <c r="J1106" s="195"/>
      <c r="K1106" s="195"/>
    </row>
    <row r="1107" spans="2:11">
      <c r="B1107" s="193"/>
      <c r="C1107" s="193"/>
      <c r="D1107" s="193"/>
      <c r="J1107" s="195"/>
      <c r="K1107" s="195"/>
    </row>
    <row r="1108" spans="2:11">
      <c r="B1108" s="193"/>
      <c r="C1108" s="193"/>
      <c r="D1108" s="193"/>
      <c r="J1108" s="195"/>
      <c r="K1108" s="195"/>
    </row>
    <row r="1109" spans="2:11">
      <c r="B1109" s="193"/>
      <c r="C1109" s="193"/>
      <c r="D1109" s="193"/>
      <c r="J1109" s="195"/>
      <c r="K1109" s="195"/>
    </row>
    <row r="1110" spans="2:11">
      <c r="B1110" s="193"/>
      <c r="C1110" s="193"/>
      <c r="D1110" s="193"/>
      <c r="J1110" s="195"/>
      <c r="K1110" s="195"/>
    </row>
    <row r="1111" spans="2:11">
      <c r="B1111" s="193"/>
      <c r="C1111" s="193"/>
      <c r="D1111" s="193"/>
      <c r="J1111" s="195"/>
      <c r="K1111" s="195"/>
    </row>
    <row r="1112" spans="2:11">
      <c r="B1112" s="193"/>
      <c r="C1112" s="193"/>
      <c r="D1112" s="193"/>
      <c r="J1112" s="195"/>
      <c r="K1112" s="195"/>
    </row>
    <row r="1113" spans="2:11">
      <c r="B1113" s="193"/>
      <c r="C1113" s="193"/>
      <c r="D1113" s="193"/>
      <c r="J1113" s="195"/>
      <c r="K1113" s="195"/>
    </row>
    <row r="1114" spans="2:11">
      <c r="B1114" s="193"/>
      <c r="C1114" s="193"/>
      <c r="D1114" s="193"/>
      <c r="J1114" s="195"/>
      <c r="K1114" s="195"/>
    </row>
    <row r="1115" spans="2:11">
      <c r="B1115" s="193"/>
      <c r="C1115" s="193"/>
      <c r="D1115" s="193"/>
      <c r="J1115" s="195"/>
      <c r="K1115" s="195"/>
    </row>
    <row r="1116" spans="2:11">
      <c r="B1116" s="193"/>
      <c r="C1116" s="193"/>
      <c r="D1116" s="193"/>
      <c r="J1116" s="195"/>
      <c r="K1116" s="195"/>
    </row>
    <row r="1117" spans="2:11">
      <c r="B1117" s="193"/>
      <c r="C1117" s="193"/>
      <c r="D1117" s="193"/>
      <c r="J1117" s="195"/>
      <c r="K1117" s="195"/>
    </row>
    <row r="1118" spans="2:11">
      <c r="B1118" s="193"/>
      <c r="C1118" s="193"/>
      <c r="D1118" s="193"/>
      <c r="J1118" s="195"/>
      <c r="K1118" s="195"/>
    </row>
    <row r="1119" spans="2:11">
      <c r="B1119" s="193"/>
      <c r="C1119" s="193"/>
      <c r="D1119" s="193"/>
      <c r="J1119" s="195"/>
      <c r="K1119" s="195"/>
    </row>
    <row r="1120" spans="2:11">
      <c r="B1120" s="193"/>
      <c r="C1120" s="193"/>
      <c r="D1120" s="193"/>
      <c r="J1120" s="195"/>
      <c r="K1120" s="195"/>
    </row>
    <row r="1121" spans="2:11">
      <c r="B1121" s="193"/>
      <c r="C1121" s="193"/>
      <c r="D1121" s="193"/>
      <c r="J1121" s="195"/>
      <c r="K1121" s="195"/>
    </row>
    <row r="1122" spans="2:11">
      <c r="B1122" s="193"/>
      <c r="C1122" s="193"/>
      <c r="D1122" s="193"/>
      <c r="J1122" s="195"/>
      <c r="K1122" s="195"/>
    </row>
    <row r="1123" spans="2:11">
      <c r="B1123" s="193"/>
      <c r="C1123" s="193"/>
      <c r="D1123" s="193"/>
      <c r="J1123" s="195"/>
      <c r="K1123" s="195"/>
    </row>
    <row r="1124" spans="2:11">
      <c r="B1124" s="193"/>
      <c r="C1124" s="193"/>
      <c r="D1124" s="193"/>
      <c r="J1124" s="195"/>
      <c r="K1124" s="195"/>
    </row>
    <row r="1125" spans="2:11">
      <c r="B1125" s="193"/>
      <c r="C1125" s="193"/>
      <c r="D1125" s="193"/>
      <c r="J1125" s="195"/>
      <c r="K1125" s="195"/>
    </row>
    <row r="1126" spans="2:11">
      <c r="B1126" s="193"/>
      <c r="C1126" s="193"/>
      <c r="D1126" s="193"/>
      <c r="J1126" s="195"/>
      <c r="K1126" s="195"/>
    </row>
    <row r="1127" spans="2:11">
      <c r="B1127" s="193"/>
      <c r="C1127" s="193"/>
      <c r="D1127" s="193"/>
      <c r="J1127" s="195"/>
      <c r="K1127" s="195"/>
    </row>
    <row r="1128" spans="2:11">
      <c r="B1128" s="193"/>
      <c r="C1128" s="193"/>
      <c r="D1128" s="193"/>
      <c r="J1128" s="195"/>
      <c r="K1128" s="195"/>
    </row>
    <row r="1129" spans="2:11">
      <c r="B1129" s="193"/>
      <c r="C1129" s="193"/>
      <c r="D1129" s="193"/>
      <c r="J1129" s="195"/>
      <c r="K1129" s="195"/>
    </row>
    <row r="1130" spans="2:11">
      <c r="B1130" s="193"/>
      <c r="C1130" s="193"/>
      <c r="D1130" s="193"/>
      <c r="J1130" s="195"/>
      <c r="K1130" s="195"/>
    </row>
    <row r="1131" spans="2:11">
      <c r="B1131" s="193"/>
      <c r="C1131" s="193"/>
      <c r="D1131" s="193"/>
      <c r="J1131" s="195"/>
      <c r="K1131" s="195"/>
    </row>
    <row r="1132" spans="2:11">
      <c r="B1132" s="193"/>
      <c r="C1132" s="193"/>
      <c r="D1132" s="193"/>
      <c r="J1132" s="195"/>
      <c r="K1132" s="195"/>
    </row>
    <row r="1133" spans="2:11">
      <c r="B1133" s="193"/>
      <c r="C1133" s="193"/>
      <c r="D1133" s="193"/>
      <c r="J1133" s="195"/>
      <c r="K1133" s="195"/>
    </row>
    <row r="1134" spans="2:11">
      <c r="B1134" s="193"/>
      <c r="C1134" s="193"/>
      <c r="D1134" s="193"/>
      <c r="J1134" s="195"/>
      <c r="K1134" s="195"/>
    </row>
    <row r="1135" spans="2:11">
      <c r="B1135" s="193"/>
      <c r="C1135" s="193"/>
      <c r="D1135" s="193"/>
      <c r="J1135" s="195"/>
      <c r="K1135" s="195"/>
    </row>
    <row r="1136" spans="2:11">
      <c r="B1136" s="193"/>
      <c r="C1136" s="193"/>
      <c r="D1136" s="193"/>
      <c r="J1136" s="195"/>
      <c r="K1136" s="195"/>
    </row>
    <row r="1137" spans="2:11">
      <c r="B1137" s="193"/>
      <c r="C1137" s="193"/>
      <c r="D1137" s="193"/>
      <c r="J1137" s="195"/>
      <c r="K1137" s="195"/>
    </row>
    <row r="1138" spans="2:11">
      <c r="B1138" s="193"/>
      <c r="C1138" s="193"/>
      <c r="D1138" s="193"/>
      <c r="J1138" s="195"/>
      <c r="K1138" s="195"/>
    </row>
    <row r="1139" spans="2:11">
      <c r="B1139" s="193"/>
      <c r="C1139" s="193"/>
      <c r="D1139" s="193"/>
      <c r="J1139" s="195"/>
      <c r="K1139" s="195"/>
    </row>
    <row r="1140" spans="2:11">
      <c r="B1140" s="193"/>
      <c r="C1140" s="193"/>
      <c r="D1140" s="193"/>
      <c r="J1140" s="195"/>
      <c r="K1140" s="195"/>
    </row>
    <row r="1141" spans="2:11">
      <c r="B1141" s="193"/>
      <c r="C1141" s="193"/>
      <c r="D1141" s="193"/>
      <c r="J1141" s="195"/>
      <c r="K1141" s="195"/>
    </row>
    <row r="1142" spans="2:11">
      <c r="B1142" s="193"/>
      <c r="C1142" s="193"/>
      <c r="D1142" s="193"/>
      <c r="J1142" s="195"/>
      <c r="K1142" s="195"/>
    </row>
    <row r="1143" spans="2:11">
      <c r="B1143" s="193"/>
      <c r="C1143" s="193"/>
      <c r="D1143" s="193"/>
      <c r="J1143" s="195"/>
      <c r="K1143" s="195"/>
    </row>
    <row r="1144" spans="2:11">
      <c r="B1144" s="193"/>
      <c r="C1144" s="193"/>
      <c r="D1144" s="193"/>
      <c r="J1144" s="195"/>
      <c r="K1144" s="195"/>
    </row>
    <row r="1145" spans="2:11">
      <c r="B1145" s="193"/>
      <c r="C1145" s="193"/>
      <c r="D1145" s="193"/>
      <c r="J1145" s="195"/>
      <c r="K1145" s="195"/>
    </row>
    <row r="1146" spans="2:11">
      <c r="B1146" s="193"/>
      <c r="C1146" s="193"/>
      <c r="D1146" s="193"/>
      <c r="J1146" s="195"/>
      <c r="K1146" s="195"/>
    </row>
    <row r="1147" spans="2:11">
      <c r="B1147" s="193"/>
      <c r="C1147" s="193"/>
      <c r="D1147" s="193"/>
      <c r="J1147" s="195"/>
      <c r="K1147" s="195"/>
    </row>
    <row r="1148" spans="2:11">
      <c r="B1148" s="193"/>
      <c r="C1148" s="193"/>
      <c r="D1148" s="193"/>
      <c r="J1148" s="195"/>
      <c r="K1148" s="195"/>
    </row>
    <row r="1149" spans="2:11">
      <c r="B1149" s="193"/>
      <c r="C1149" s="193"/>
      <c r="D1149" s="193"/>
      <c r="J1149" s="195"/>
      <c r="K1149" s="195"/>
    </row>
    <row r="1150" spans="2:11">
      <c r="B1150" s="193"/>
      <c r="C1150" s="193"/>
      <c r="D1150" s="193"/>
      <c r="J1150" s="195"/>
      <c r="K1150" s="195"/>
    </row>
    <row r="1151" spans="2:11">
      <c r="B1151" s="193"/>
      <c r="C1151" s="193"/>
      <c r="D1151" s="193"/>
      <c r="J1151" s="195"/>
      <c r="K1151" s="195"/>
    </row>
    <row r="1152" spans="2:11">
      <c r="B1152" s="193"/>
      <c r="C1152" s="193"/>
      <c r="D1152" s="193"/>
      <c r="J1152" s="195"/>
      <c r="K1152" s="195"/>
    </row>
    <row r="1153" spans="2:11">
      <c r="B1153" s="193"/>
      <c r="C1153" s="193"/>
      <c r="D1153" s="193"/>
      <c r="J1153" s="195"/>
      <c r="K1153" s="195"/>
    </row>
    <row r="1154" spans="2:11">
      <c r="B1154" s="193"/>
      <c r="C1154" s="193"/>
      <c r="D1154" s="193"/>
      <c r="J1154" s="195"/>
      <c r="K1154" s="195"/>
    </row>
    <row r="1155" spans="2:11">
      <c r="B1155" s="193"/>
      <c r="C1155" s="193"/>
      <c r="D1155" s="193"/>
      <c r="J1155" s="195"/>
      <c r="K1155" s="195"/>
    </row>
    <row r="1156" spans="2:11">
      <c r="B1156" s="193"/>
      <c r="C1156" s="193"/>
      <c r="D1156" s="193"/>
      <c r="J1156" s="195"/>
      <c r="K1156" s="195"/>
    </row>
    <row r="1157" spans="2:11">
      <c r="B1157" s="193"/>
      <c r="C1157" s="193"/>
      <c r="D1157" s="193"/>
      <c r="J1157" s="195"/>
      <c r="K1157" s="195"/>
    </row>
    <row r="1158" spans="2:11">
      <c r="B1158" s="193"/>
      <c r="C1158" s="193"/>
      <c r="D1158" s="193"/>
      <c r="J1158" s="195"/>
      <c r="K1158" s="195"/>
    </row>
    <row r="1159" spans="2:11">
      <c r="B1159" s="193"/>
      <c r="C1159" s="193"/>
      <c r="D1159" s="193"/>
      <c r="J1159" s="195"/>
      <c r="K1159" s="195"/>
    </row>
    <row r="1160" spans="2:11">
      <c r="B1160" s="193"/>
      <c r="C1160" s="193"/>
      <c r="D1160" s="193"/>
      <c r="J1160" s="195"/>
      <c r="K1160" s="195"/>
    </row>
    <row r="1161" spans="2:11">
      <c r="B1161" s="193"/>
      <c r="C1161" s="193"/>
      <c r="D1161" s="193"/>
      <c r="J1161" s="195"/>
      <c r="K1161" s="195"/>
    </row>
    <row r="1162" spans="2:11">
      <c r="B1162" s="193"/>
      <c r="C1162" s="193"/>
      <c r="D1162" s="193"/>
      <c r="J1162" s="195"/>
      <c r="K1162" s="195"/>
    </row>
    <row r="1163" spans="2:11">
      <c r="B1163" s="193"/>
      <c r="C1163" s="193"/>
      <c r="D1163" s="193"/>
      <c r="J1163" s="195"/>
      <c r="K1163" s="195"/>
    </row>
    <row r="1164" spans="2:11">
      <c r="B1164" s="193"/>
      <c r="C1164" s="193"/>
      <c r="D1164" s="193"/>
      <c r="J1164" s="195"/>
      <c r="K1164" s="195"/>
    </row>
    <row r="1165" spans="2:11">
      <c r="B1165" s="193"/>
      <c r="C1165" s="193"/>
      <c r="D1165" s="193"/>
      <c r="J1165" s="195"/>
      <c r="K1165" s="195"/>
    </row>
    <row r="1166" spans="2:11">
      <c r="B1166" s="193"/>
      <c r="C1166" s="193"/>
      <c r="D1166" s="193"/>
      <c r="J1166" s="195"/>
      <c r="K1166" s="195"/>
    </row>
    <row r="1167" spans="2:11">
      <c r="B1167" s="193"/>
      <c r="C1167" s="193"/>
      <c r="D1167" s="193"/>
      <c r="J1167" s="195"/>
      <c r="K1167" s="195"/>
    </row>
    <row r="1168" spans="2:11">
      <c r="B1168" s="193"/>
      <c r="C1168" s="193"/>
      <c r="D1168" s="193"/>
      <c r="J1168" s="195"/>
      <c r="K1168" s="195"/>
    </row>
    <row r="1169" spans="2:11">
      <c r="B1169" s="193"/>
      <c r="C1169" s="193"/>
      <c r="D1169" s="193"/>
      <c r="J1169" s="195"/>
      <c r="K1169" s="195"/>
    </row>
    <row r="1170" spans="2:11">
      <c r="B1170" s="193"/>
      <c r="C1170" s="193"/>
      <c r="D1170" s="193"/>
      <c r="J1170" s="195"/>
      <c r="K1170" s="195"/>
    </row>
    <row r="1171" spans="2:11">
      <c r="B1171" s="193"/>
      <c r="C1171" s="193"/>
      <c r="D1171" s="193"/>
      <c r="J1171" s="195"/>
      <c r="K1171" s="195"/>
    </row>
    <row r="1172" spans="2:11">
      <c r="B1172" s="193"/>
      <c r="C1172" s="193"/>
      <c r="D1172" s="193"/>
      <c r="J1172" s="195"/>
      <c r="K1172" s="195"/>
    </row>
    <row r="1173" spans="2:11">
      <c r="B1173" s="193"/>
      <c r="C1173" s="193"/>
      <c r="D1173" s="193"/>
      <c r="J1173" s="195"/>
      <c r="K1173" s="195"/>
    </row>
    <row r="1174" spans="2:11">
      <c r="B1174" s="193"/>
      <c r="C1174" s="193"/>
      <c r="D1174" s="193"/>
      <c r="J1174" s="195"/>
      <c r="K1174" s="195"/>
    </row>
    <row r="1175" spans="2:11">
      <c r="B1175" s="193"/>
      <c r="C1175" s="193"/>
      <c r="D1175" s="193"/>
      <c r="J1175" s="195"/>
      <c r="K1175" s="195"/>
    </row>
    <row r="1176" spans="2:11">
      <c r="B1176" s="193"/>
      <c r="C1176" s="193"/>
      <c r="D1176" s="193"/>
      <c r="J1176" s="195"/>
      <c r="K1176" s="195"/>
    </row>
    <row r="1177" spans="2:11">
      <c r="B1177" s="193"/>
      <c r="C1177" s="193"/>
      <c r="D1177" s="193"/>
      <c r="J1177" s="195"/>
      <c r="K1177" s="195"/>
    </row>
    <row r="1178" spans="2:11">
      <c r="B1178" s="193"/>
      <c r="C1178" s="193"/>
      <c r="D1178" s="193"/>
      <c r="J1178" s="195"/>
      <c r="K1178" s="195"/>
    </row>
    <row r="1179" spans="2:11">
      <c r="B1179" s="193"/>
      <c r="C1179" s="193"/>
      <c r="D1179" s="193"/>
      <c r="J1179" s="195"/>
      <c r="K1179" s="195"/>
    </row>
    <row r="1180" spans="2:11">
      <c r="B1180" s="193"/>
      <c r="C1180" s="193"/>
      <c r="D1180" s="193"/>
      <c r="J1180" s="195"/>
      <c r="K1180" s="195"/>
    </row>
    <row r="1181" spans="2:11">
      <c r="B1181" s="193"/>
      <c r="C1181" s="193"/>
      <c r="D1181" s="193"/>
      <c r="J1181" s="195"/>
      <c r="K1181" s="195"/>
    </row>
    <row r="1182" spans="2:11">
      <c r="B1182" s="193"/>
      <c r="C1182" s="193"/>
      <c r="D1182" s="193"/>
      <c r="J1182" s="195"/>
      <c r="K1182" s="195"/>
    </row>
    <row r="1183" spans="2:11">
      <c r="B1183" s="193"/>
      <c r="C1183" s="193"/>
      <c r="D1183" s="193"/>
      <c r="J1183" s="195"/>
      <c r="K1183" s="195"/>
    </row>
    <row r="1184" spans="2:11">
      <c r="B1184" s="193"/>
      <c r="C1184" s="193"/>
      <c r="D1184" s="193"/>
      <c r="J1184" s="195"/>
      <c r="K1184" s="195"/>
    </row>
    <row r="1185" spans="2:11">
      <c r="B1185" s="193"/>
      <c r="C1185" s="193"/>
      <c r="D1185" s="193"/>
      <c r="J1185" s="195"/>
      <c r="K1185" s="195"/>
    </row>
    <row r="1186" spans="2:11">
      <c r="B1186" s="193"/>
      <c r="C1186" s="193"/>
      <c r="D1186" s="193"/>
      <c r="J1186" s="195"/>
      <c r="K1186" s="195"/>
    </row>
    <row r="1187" spans="2:11">
      <c r="B1187" s="193"/>
      <c r="C1187" s="193"/>
      <c r="D1187" s="193"/>
      <c r="J1187" s="195"/>
      <c r="K1187" s="195"/>
    </row>
    <row r="1188" spans="2:11">
      <c r="B1188" s="193"/>
      <c r="C1188" s="193"/>
      <c r="D1188" s="193"/>
      <c r="J1188" s="195"/>
      <c r="K1188" s="195"/>
    </row>
    <row r="1189" spans="2:11">
      <c r="B1189" s="193"/>
      <c r="C1189" s="193"/>
      <c r="D1189" s="193"/>
      <c r="J1189" s="195"/>
      <c r="K1189" s="195"/>
    </row>
    <row r="1190" spans="2:11">
      <c r="B1190" s="193"/>
      <c r="C1190" s="193"/>
      <c r="D1190" s="193"/>
      <c r="J1190" s="195"/>
      <c r="K1190" s="195"/>
    </row>
    <row r="1191" spans="2:11">
      <c r="B1191" s="193"/>
      <c r="C1191" s="193"/>
      <c r="D1191" s="193"/>
      <c r="J1191" s="195"/>
      <c r="K1191" s="195"/>
    </row>
    <row r="1192" spans="2:11">
      <c r="B1192" s="193"/>
      <c r="C1192" s="193"/>
      <c r="D1192" s="193"/>
      <c r="J1192" s="195"/>
      <c r="K1192" s="195"/>
    </row>
    <row r="1193" spans="2:11">
      <c r="B1193" s="193"/>
      <c r="C1193" s="193"/>
      <c r="D1193" s="193"/>
      <c r="J1193" s="195"/>
      <c r="K1193" s="195"/>
    </row>
    <row r="1194" spans="2:11">
      <c r="B1194" s="193"/>
      <c r="C1194" s="193"/>
      <c r="D1194" s="193"/>
      <c r="J1194" s="195"/>
      <c r="K1194" s="195"/>
    </row>
    <row r="1195" spans="2:11">
      <c r="B1195" s="193"/>
      <c r="C1195" s="193"/>
      <c r="D1195" s="193"/>
      <c r="J1195" s="195"/>
      <c r="K1195" s="195"/>
    </row>
    <row r="1196" spans="2:11">
      <c r="B1196" s="193"/>
      <c r="C1196" s="193"/>
      <c r="D1196" s="193"/>
      <c r="J1196" s="195"/>
      <c r="K1196" s="195"/>
    </row>
    <row r="1197" spans="2:11">
      <c r="B1197" s="193"/>
      <c r="C1197" s="193"/>
      <c r="D1197" s="193"/>
      <c r="J1197" s="195"/>
      <c r="K1197" s="195"/>
    </row>
    <row r="1198" spans="2:11">
      <c r="B1198" s="193"/>
      <c r="C1198" s="193"/>
      <c r="D1198" s="193"/>
      <c r="J1198" s="195"/>
      <c r="K1198" s="195"/>
    </row>
    <row r="1199" spans="2:11">
      <c r="B1199" s="193"/>
      <c r="C1199" s="193"/>
      <c r="D1199" s="193"/>
      <c r="J1199" s="195"/>
      <c r="K1199" s="195"/>
    </row>
    <row r="1200" spans="2:11">
      <c r="B1200" s="193"/>
      <c r="C1200" s="193"/>
      <c r="D1200" s="193"/>
      <c r="J1200" s="195"/>
      <c r="K1200" s="195"/>
    </row>
    <row r="1201" spans="2:11">
      <c r="B1201" s="193"/>
      <c r="C1201" s="193"/>
      <c r="D1201" s="193"/>
      <c r="J1201" s="195"/>
      <c r="K1201" s="195"/>
    </row>
    <row r="1202" spans="2:11">
      <c r="B1202" s="193"/>
      <c r="C1202" s="193"/>
      <c r="D1202" s="193"/>
      <c r="J1202" s="195"/>
      <c r="K1202" s="195"/>
    </row>
    <row r="1203" spans="2:11">
      <c r="B1203" s="193"/>
      <c r="C1203" s="193"/>
      <c r="D1203" s="193"/>
      <c r="J1203" s="195"/>
      <c r="K1203" s="195"/>
    </row>
    <row r="1204" spans="2:11">
      <c r="B1204" s="193"/>
      <c r="C1204" s="193"/>
      <c r="D1204" s="193"/>
      <c r="J1204" s="195"/>
      <c r="K1204" s="195"/>
    </row>
    <row r="1205" spans="2:11">
      <c r="B1205" s="193"/>
      <c r="C1205" s="193"/>
      <c r="D1205" s="193"/>
      <c r="J1205" s="195"/>
      <c r="K1205" s="195"/>
    </row>
    <row r="1206" spans="2:11">
      <c r="B1206" s="193"/>
      <c r="C1206" s="193"/>
      <c r="D1206" s="193"/>
      <c r="J1206" s="195"/>
      <c r="K1206" s="195"/>
    </row>
    <row r="1207" spans="2:11">
      <c r="B1207" s="193"/>
      <c r="C1207" s="193"/>
      <c r="D1207" s="193"/>
      <c r="J1207" s="195"/>
      <c r="K1207" s="195"/>
    </row>
    <row r="1208" spans="2:11">
      <c r="B1208" s="193"/>
      <c r="C1208" s="193"/>
      <c r="D1208" s="193"/>
      <c r="J1208" s="195"/>
      <c r="K1208" s="195"/>
    </row>
    <row r="1209" spans="2:11">
      <c r="B1209" s="193"/>
      <c r="C1209" s="193"/>
      <c r="D1209" s="193"/>
      <c r="J1209" s="195"/>
      <c r="K1209" s="195"/>
    </row>
    <row r="1210" spans="2:11">
      <c r="B1210" s="193"/>
      <c r="C1210" s="193"/>
      <c r="D1210" s="193"/>
      <c r="J1210" s="195"/>
      <c r="K1210" s="195"/>
    </row>
    <row r="1211" spans="2:11">
      <c r="B1211" s="193"/>
      <c r="C1211" s="193"/>
      <c r="D1211" s="193"/>
      <c r="J1211" s="195"/>
      <c r="K1211" s="195"/>
    </row>
    <row r="1212" spans="2:11">
      <c r="B1212" s="193"/>
      <c r="C1212" s="193"/>
      <c r="D1212" s="193"/>
      <c r="J1212" s="195"/>
      <c r="K1212" s="195"/>
    </row>
    <row r="1213" spans="2:11">
      <c r="B1213" s="193"/>
      <c r="C1213" s="193"/>
      <c r="D1213" s="193"/>
      <c r="J1213" s="195"/>
      <c r="K1213" s="195"/>
    </row>
    <row r="1214" spans="2:11">
      <c r="B1214" s="193"/>
      <c r="C1214" s="193"/>
      <c r="D1214" s="193"/>
      <c r="J1214" s="195"/>
      <c r="K1214" s="195"/>
    </row>
    <row r="1215" spans="2:11">
      <c r="B1215" s="193"/>
      <c r="C1215" s="193"/>
      <c r="D1215" s="193"/>
      <c r="J1215" s="195"/>
      <c r="K1215" s="195"/>
    </row>
    <row r="1216" spans="2:11">
      <c r="B1216" s="193"/>
      <c r="C1216" s="193"/>
      <c r="D1216" s="193"/>
      <c r="J1216" s="195"/>
      <c r="K1216" s="195"/>
    </row>
    <row r="1217" spans="2:11">
      <c r="B1217" s="193"/>
      <c r="C1217" s="193"/>
      <c r="D1217" s="193"/>
      <c r="J1217" s="195"/>
      <c r="K1217" s="195"/>
    </row>
    <row r="1218" spans="2:11">
      <c r="B1218" s="193"/>
      <c r="C1218" s="193"/>
      <c r="D1218" s="193"/>
      <c r="J1218" s="195"/>
      <c r="K1218" s="195"/>
    </row>
    <row r="1219" spans="2:11">
      <c r="B1219" s="193"/>
      <c r="C1219" s="193"/>
      <c r="D1219" s="193"/>
      <c r="J1219" s="195"/>
      <c r="K1219" s="195"/>
    </row>
    <row r="1220" spans="2:11">
      <c r="B1220" s="193"/>
      <c r="C1220" s="193"/>
      <c r="D1220" s="193"/>
      <c r="J1220" s="195"/>
      <c r="K1220" s="195"/>
    </row>
    <row r="1221" spans="2:11">
      <c r="B1221" s="193"/>
      <c r="C1221" s="193"/>
      <c r="D1221" s="193"/>
      <c r="J1221" s="195"/>
      <c r="K1221" s="195"/>
    </row>
    <row r="1222" spans="2:11">
      <c r="B1222" s="193"/>
      <c r="C1222" s="193"/>
      <c r="D1222" s="193"/>
      <c r="J1222" s="195"/>
      <c r="K1222" s="195"/>
    </row>
    <row r="1223" spans="2:11">
      <c r="B1223" s="193"/>
      <c r="C1223" s="193"/>
      <c r="D1223" s="193"/>
      <c r="J1223" s="195"/>
      <c r="K1223" s="195"/>
    </row>
    <row r="1224" spans="2:11">
      <c r="B1224" s="193"/>
      <c r="C1224" s="193"/>
      <c r="D1224" s="193"/>
      <c r="J1224" s="195"/>
      <c r="K1224" s="195"/>
    </row>
    <row r="1225" spans="2:11">
      <c r="B1225" s="193"/>
      <c r="C1225" s="193"/>
      <c r="D1225" s="193"/>
      <c r="J1225" s="195"/>
      <c r="K1225" s="195"/>
    </row>
    <row r="1226" spans="2:11">
      <c r="B1226" s="193"/>
      <c r="C1226" s="193"/>
      <c r="D1226" s="193"/>
      <c r="J1226" s="195"/>
      <c r="K1226" s="195"/>
    </row>
    <row r="1227" spans="2:11">
      <c r="B1227" s="193"/>
      <c r="C1227" s="193"/>
      <c r="D1227" s="193"/>
      <c r="J1227" s="195"/>
      <c r="K1227" s="195"/>
    </row>
    <row r="1228" spans="2:11">
      <c r="B1228" s="193"/>
      <c r="C1228" s="193"/>
      <c r="D1228" s="193"/>
      <c r="J1228" s="195"/>
      <c r="K1228" s="195"/>
    </row>
    <row r="1229" spans="2:11">
      <c r="B1229" s="193"/>
      <c r="C1229" s="193"/>
      <c r="D1229" s="193"/>
      <c r="J1229" s="195"/>
      <c r="K1229" s="195"/>
    </row>
    <row r="1230" spans="2:11">
      <c r="B1230" s="193"/>
      <c r="C1230" s="193"/>
      <c r="D1230" s="193"/>
      <c r="J1230" s="195"/>
      <c r="K1230" s="195"/>
    </row>
    <row r="1231" spans="2:11">
      <c r="B1231" s="193"/>
      <c r="C1231" s="193"/>
      <c r="D1231" s="193"/>
      <c r="J1231" s="195"/>
      <c r="K1231" s="195"/>
    </row>
    <row r="1232" spans="2:11">
      <c r="B1232" s="193"/>
      <c r="C1232" s="193"/>
      <c r="D1232" s="193"/>
      <c r="J1232" s="195"/>
      <c r="K1232" s="195"/>
    </row>
    <row r="1233" spans="2:11">
      <c r="B1233" s="193"/>
      <c r="C1233" s="193"/>
      <c r="D1233" s="193"/>
      <c r="J1233" s="195"/>
      <c r="K1233" s="195"/>
    </row>
    <row r="1234" spans="2:11">
      <c r="B1234" s="193"/>
      <c r="C1234" s="193"/>
      <c r="D1234" s="193"/>
      <c r="J1234" s="195"/>
      <c r="K1234" s="195"/>
    </row>
    <row r="1235" spans="2:11">
      <c r="B1235" s="193"/>
      <c r="C1235" s="193"/>
      <c r="D1235" s="193"/>
      <c r="J1235" s="195"/>
      <c r="K1235" s="195"/>
    </row>
    <row r="1236" spans="2:11">
      <c r="B1236" s="193"/>
      <c r="C1236" s="193"/>
      <c r="D1236" s="193"/>
      <c r="J1236" s="195"/>
      <c r="K1236" s="195"/>
    </row>
    <row r="1237" spans="2:11">
      <c r="B1237" s="193"/>
      <c r="C1237" s="193"/>
      <c r="D1237" s="193"/>
      <c r="J1237" s="195"/>
      <c r="K1237" s="195"/>
    </row>
    <row r="1238" spans="2:11">
      <c r="B1238" s="193"/>
      <c r="C1238" s="193"/>
      <c r="D1238" s="193"/>
      <c r="J1238" s="195"/>
      <c r="K1238" s="195"/>
    </row>
    <row r="1239" spans="2:11">
      <c r="B1239" s="193"/>
      <c r="C1239" s="193"/>
      <c r="D1239" s="193"/>
      <c r="J1239" s="195"/>
      <c r="K1239" s="195"/>
    </row>
    <row r="1240" spans="2:11">
      <c r="B1240" s="193"/>
      <c r="C1240" s="193"/>
      <c r="D1240" s="193"/>
      <c r="J1240" s="195"/>
      <c r="K1240" s="195"/>
    </row>
    <row r="1241" spans="2:11">
      <c r="B1241" s="193"/>
      <c r="C1241" s="193"/>
      <c r="D1241" s="193"/>
      <c r="J1241" s="195"/>
      <c r="K1241" s="195"/>
    </row>
    <row r="1242" spans="2:11">
      <c r="B1242" s="193"/>
      <c r="C1242" s="193"/>
      <c r="D1242" s="193"/>
      <c r="J1242" s="195"/>
      <c r="K1242" s="195"/>
    </row>
    <row r="1243" spans="2:11">
      <c r="B1243" s="193"/>
      <c r="C1243" s="193"/>
      <c r="D1243" s="193"/>
      <c r="J1243" s="195"/>
      <c r="K1243" s="195"/>
    </row>
    <row r="1244" spans="2:11">
      <c r="B1244" s="193"/>
      <c r="C1244" s="193"/>
      <c r="D1244" s="193"/>
      <c r="J1244" s="195"/>
      <c r="K1244" s="195"/>
    </row>
    <row r="1245" spans="2:11">
      <c r="B1245" s="193"/>
      <c r="C1245" s="193"/>
      <c r="D1245" s="193"/>
      <c r="J1245" s="195"/>
      <c r="K1245" s="195"/>
    </row>
    <row r="1246" spans="2:11">
      <c r="B1246" s="193"/>
      <c r="C1246" s="193"/>
      <c r="D1246" s="193"/>
      <c r="J1246" s="195"/>
      <c r="K1246" s="195"/>
    </row>
    <row r="1247" spans="2:11">
      <c r="J1247" s="195"/>
      <c r="K1247" s="195"/>
    </row>
    <row r="1248" spans="2:11">
      <c r="J1248" s="195"/>
      <c r="K1248" s="195"/>
    </row>
    <row r="1249" spans="10:11">
      <c r="J1249" s="195"/>
      <c r="K1249" s="195"/>
    </row>
    <row r="1250" spans="10:11">
      <c r="J1250" s="195"/>
      <c r="K1250" s="195"/>
    </row>
    <row r="1251" spans="10:11">
      <c r="J1251" s="195"/>
      <c r="K1251" s="195"/>
    </row>
    <row r="1252" spans="10:11">
      <c r="J1252" s="195"/>
      <c r="K1252" s="195"/>
    </row>
    <row r="1253" spans="10:11">
      <c r="J1253" s="195"/>
      <c r="K1253" s="195"/>
    </row>
    <row r="1254" spans="10:11">
      <c r="J1254" s="195"/>
      <c r="K1254" s="195"/>
    </row>
  </sheetData>
  <protectedRanges>
    <protectedRange sqref="B90:D91" name="範囲12"/>
  </protectedRanges>
  <dataConsolidate link="1"/>
  <mergeCells count="281">
    <mergeCell ref="S34:T35"/>
    <mergeCell ref="S36:T37"/>
    <mergeCell ref="AA17:AB23"/>
    <mergeCell ref="AA24:AB27"/>
    <mergeCell ref="S56:T57"/>
    <mergeCell ref="AC17:AD27"/>
    <mergeCell ref="AA28:AB32"/>
    <mergeCell ref="AA33:AB35"/>
    <mergeCell ref="AC28:AD35"/>
    <mergeCell ref="S50:T51"/>
    <mergeCell ref="S32:T33"/>
    <mergeCell ref="S42:T43"/>
    <mergeCell ref="S38:T39"/>
    <mergeCell ref="S40:T41"/>
    <mergeCell ref="S54:T55"/>
    <mergeCell ref="AC56:AD66"/>
    <mergeCell ref="AA36:AB41"/>
    <mergeCell ref="S44:T45"/>
    <mergeCell ref="S60:T61"/>
    <mergeCell ref="AA52:AB55"/>
    <mergeCell ref="AC46:AD55"/>
    <mergeCell ref="AA56:AB62"/>
    <mergeCell ref="V61:W76"/>
    <mergeCell ref="X61:Y76"/>
    <mergeCell ref="AE7:AF8"/>
    <mergeCell ref="AE9:AF11"/>
    <mergeCell ref="V6:AD7"/>
    <mergeCell ref="V8:Y10"/>
    <mergeCell ref="AA8:AD10"/>
    <mergeCell ref="X14:Y16"/>
    <mergeCell ref="X20:Y31"/>
    <mergeCell ref="V35:W45"/>
    <mergeCell ref="X35:Y45"/>
    <mergeCell ref="V14:W16"/>
    <mergeCell ref="V20:W31"/>
    <mergeCell ref="AA42:AB45"/>
    <mergeCell ref="AC36:AD45"/>
    <mergeCell ref="V32:Y34"/>
    <mergeCell ref="AA11:AB16"/>
    <mergeCell ref="AC11:AD16"/>
    <mergeCell ref="F13:G15"/>
    <mergeCell ref="B6:K7"/>
    <mergeCell ref="H10:I12"/>
    <mergeCell ref="J10:K12"/>
    <mergeCell ref="H13:I15"/>
    <mergeCell ref="J13:K15"/>
    <mergeCell ref="B3:E4"/>
    <mergeCell ref="O1:P1"/>
    <mergeCell ref="V58:Y60"/>
    <mergeCell ref="V46:Y48"/>
    <mergeCell ref="N58:N67"/>
    <mergeCell ref="O58:O59"/>
    <mergeCell ref="P58:R59"/>
    <mergeCell ref="S58:T59"/>
    <mergeCell ref="N52:N57"/>
    <mergeCell ref="O52:O53"/>
    <mergeCell ref="P52:R53"/>
    <mergeCell ref="S52:T53"/>
    <mergeCell ref="V49:W57"/>
    <mergeCell ref="X49:Y57"/>
    <mergeCell ref="O48:O49"/>
    <mergeCell ref="P48:R49"/>
    <mergeCell ref="S48:T49"/>
    <mergeCell ref="O50:O51"/>
    <mergeCell ref="G1:J1"/>
    <mergeCell ref="K1:L1"/>
    <mergeCell ref="O8:P10"/>
    <mergeCell ref="Q8:Q10"/>
    <mergeCell ref="R8:S10"/>
    <mergeCell ref="T8:T10"/>
    <mergeCell ref="N6:T7"/>
    <mergeCell ref="N8:N10"/>
    <mergeCell ref="F8:G9"/>
    <mergeCell ref="F10:G12"/>
    <mergeCell ref="B8:E9"/>
    <mergeCell ref="E10:E12"/>
    <mergeCell ref="B10:B12"/>
    <mergeCell ref="E13:E15"/>
    <mergeCell ref="F16:G18"/>
    <mergeCell ref="N16:N17"/>
    <mergeCell ref="O16:O17"/>
    <mergeCell ref="P16:R17"/>
    <mergeCell ref="R1:W1"/>
    <mergeCell ref="H8:I9"/>
    <mergeCell ref="J8:K9"/>
    <mergeCell ref="N11:N15"/>
    <mergeCell ref="O11:P15"/>
    <mergeCell ref="Q11:Q15"/>
    <mergeCell ref="R11:S15"/>
    <mergeCell ref="T11:T15"/>
    <mergeCell ref="V17:Y19"/>
    <mergeCell ref="B13:B15"/>
    <mergeCell ref="X1:Y1"/>
    <mergeCell ref="V11:Y13"/>
    <mergeCell ref="J3:K4"/>
    <mergeCell ref="N3:Q4"/>
    <mergeCell ref="L3:L4"/>
    <mergeCell ref="V3:V4"/>
    <mergeCell ref="N28:N31"/>
    <mergeCell ref="H16:I18"/>
    <mergeCell ref="J16:K18"/>
    <mergeCell ref="S26:T27"/>
    <mergeCell ref="S18:T19"/>
    <mergeCell ref="S22:T23"/>
    <mergeCell ref="O24:O25"/>
    <mergeCell ref="P24:R25"/>
    <mergeCell ref="S24:T25"/>
    <mergeCell ref="S16:T17"/>
    <mergeCell ref="S28:T29"/>
    <mergeCell ref="P22:R23"/>
    <mergeCell ref="S30:T31"/>
    <mergeCell ref="S20:T21"/>
    <mergeCell ref="B25:E27"/>
    <mergeCell ref="F25:G27"/>
    <mergeCell ref="B22:E24"/>
    <mergeCell ref="E16:E18"/>
    <mergeCell ref="B16:B18"/>
    <mergeCell ref="E19:E21"/>
    <mergeCell ref="B19:B21"/>
    <mergeCell ref="O18:O19"/>
    <mergeCell ref="P18:R19"/>
    <mergeCell ref="O20:O21"/>
    <mergeCell ref="O22:O23"/>
    <mergeCell ref="P20:R21"/>
    <mergeCell ref="H25:I27"/>
    <mergeCell ref="J25:K27"/>
    <mergeCell ref="F19:G21"/>
    <mergeCell ref="F22:G24"/>
    <mergeCell ref="H19:I21"/>
    <mergeCell ref="J19:K21"/>
    <mergeCell ref="H22:I24"/>
    <mergeCell ref="J22:K24"/>
    <mergeCell ref="F31:G33"/>
    <mergeCell ref="F37:G39"/>
    <mergeCell ref="O34:O35"/>
    <mergeCell ref="P34:R35"/>
    <mergeCell ref="F28:G30"/>
    <mergeCell ref="N18:N27"/>
    <mergeCell ref="O26:O27"/>
    <mergeCell ref="P26:R27"/>
    <mergeCell ref="J48:K50"/>
    <mergeCell ref="P36:R37"/>
    <mergeCell ref="O38:O39"/>
    <mergeCell ref="H31:I33"/>
    <mergeCell ref="J31:K33"/>
    <mergeCell ref="O32:O33"/>
    <mergeCell ref="P32:R33"/>
    <mergeCell ref="N32:N43"/>
    <mergeCell ref="B41:K42"/>
    <mergeCell ref="B37:E39"/>
    <mergeCell ref="P30:R31"/>
    <mergeCell ref="O30:O31"/>
    <mergeCell ref="B28:B30"/>
    <mergeCell ref="B43:E44"/>
    <mergeCell ref="F43:G44"/>
    <mergeCell ref="B48:E50"/>
    <mergeCell ref="B45:E47"/>
    <mergeCell ref="F45:G47"/>
    <mergeCell ref="H28:I30"/>
    <mergeCell ref="J28:K30"/>
    <mergeCell ref="H43:I44"/>
    <mergeCell ref="J43:K44"/>
    <mergeCell ref="P42:R43"/>
    <mergeCell ref="O28:O29"/>
    <mergeCell ref="P28:R29"/>
    <mergeCell ref="J45:K47"/>
    <mergeCell ref="P38:R39"/>
    <mergeCell ref="O42:O43"/>
    <mergeCell ref="B34:E36"/>
    <mergeCell ref="F34:G36"/>
    <mergeCell ref="H34:I36"/>
    <mergeCell ref="J34:K36"/>
    <mergeCell ref="B31:B33"/>
    <mergeCell ref="O40:O41"/>
    <mergeCell ref="P40:R41"/>
    <mergeCell ref="E28:E30"/>
    <mergeCell ref="H37:I39"/>
    <mergeCell ref="J37:K39"/>
    <mergeCell ref="E31:E33"/>
    <mergeCell ref="O36:O37"/>
    <mergeCell ref="D75:E75"/>
    <mergeCell ref="F75:G75"/>
    <mergeCell ref="B71:E73"/>
    <mergeCell ref="F59:G61"/>
    <mergeCell ref="F62:G64"/>
    <mergeCell ref="F65:G67"/>
    <mergeCell ref="F68:G70"/>
    <mergeCell ref="F71:G73"/>
    <mergeCell ref="H59:I61"/>
    <mergeCell ref="B59:E61"/>
    <mergeCell ref="B62:E64"/>
    <mergeCell ref="B65:E67"/>
    <mergeCell ref="B68:E70"/>
    <mergeCell ref="H62:I64"/>
    <mergeCell ref="H65:I67"/>
    <mergeCell ref="H68:I70"/>
    <mergeCell ref="H71:I73"/>
    <mergeCell ref="D76:E76"/>
    <mergeCell ref="D77:E77"/>
    <mergeCell ref="N77:O83"/>
    <mergeCell ref="P77:P79"/>
    <mergeCell ref="P80:P83"/>
    <mergeCell ref="Q82:S83"/>
    <mergeCell ref="Q80:S81"/>
    <mergeCell ref="Q79:T79"/>
    <mergeCell ref="I83:L83"/>
    <mergeCell ref="T77:T78"/>
    <mergeCell ref="F76:G76"/>
    <mergeCell ref="F77:G77"/>
    <mergeCell ref="D78:J78"/>
    <mergeCell ref="I77:K77"/>
    <mergeCell ref="I79:K79"/>
    <mergeCell ref="N73:O75"/>
    <mergeCell ref="P73:T75"/>
    <mergeCell ref="P66:R67"/>
    <mergeCell ref="S66:T67"/>
    <mergeCell ref="J68:K70"/>
    <mergeCell ref="J71:K73"/>
    <mergeCell ref="O66:O67"/>
    <mergeCell ref="O64:O65"/>
    <mergeCell ref="J65:K67"/>
    <mergeCell ref="F89:F90"/>
    <mergeCell ref="G89:J90"/>
    <mergeCell ref="Q77:S78"/>
    <mergeCell ref="F86:F87"/>
    <mergeCell ref="G86:J87"/>
    <mergeCell ref="K86:K87"/>
    <mergeCell ref="K88:K89"/>
    <mergeCell ref="AA46:AB51"/>
    <mergeCell ref="AA67:AB72"/>
    <mergeCell ref="H56:I58"/>
    <mergeCell ref="H51:I52"/>
    <mergeCell ref="J51:K52"/>
    <mergeCell ref="H53:I55"/>
    <mergeCell ref="H45:I47"/>
    <mergeCell ref="S46:T47"/>
    <mergeCell ref="P50:R51"/>
    <mergeCell ref="S64:T65"/>
    <mergeCell ref="AA63:AB66"/>
    <mergeCell ref="N44:N51"/>
    <mergeCell ref="P44:R45"/>
    <mergeCell ref="O46:O47"/>
    <mergeCell ref="P46:R47"/>
    <mergeCell ref="H48:I50"/>
    <mergeCell ref="S62:T63"/>
    <mergeCell ref="O54:O55"/>
    <mergeCell ref="N68:O72"/>
    <mergeCell ref="P68:T72"/>
    <mergeCell ref="P54:R55"/>
    <mergeCell ref="J56:K58"/>
    <mergeCell ref="P56:R57"/>
    <mergeCell ref="O60:O61"/>
    <mergeCell ref="J53:K55"/>
    <mergeCell ref="O56:O57"/>
    <mergeCell ref="O62:O63"/>
    <mergeCell ref="P62:R63"/>
    <mergeCell ref="J59:K61"/>
    <mergeCell ref="J62:K64"/>
    <mergeCell ref="F48:G50"/>
    <mergeCell ref="E53:E55"/>
    <mergeCell ref="D56:D58"/>
    <mergeCell ref="D53:D55"/>
    <mergeCell ref="E56:E58"/>
    <mergeCell ref="B51:C58"/>
    <mergeCell ref="F51:G52"/>
    <mergeCell ref="F53:G55"/>
    <mergeCell ref="F56:G58"/>
    <mergeCell ref="V81:W82"/>
    <mergeCell ref="X81:AC82"/>
    <mergeCell ref="X83:AC83"/>
    <mergeCell ref="P60:R61"/>
    <mergeCell ref="P64:R65"/>
    <mergeCell ref="AA73:AB75"/>
    <mergeCell ref="AC67:AD75"/>
    <mergeCell ref="AD81:AD82"/>
    <mergeCell ref="T82:T83"/>
    <mergeCell ref="T80:T81"/>
    <mergeCell ref="AA76:AB79"/>
    <mergeCell ref="AC76:AD79"/>
    <mergeCell ref="V77:W79"/>
    <mergeCell ref="X77:Y79"/>
  </mergeCells>
  <phoneticPr fontId="3"/>
  <conditionalFormatting sqref="N11:O11 Q11:R11 T11">
    <cfRule type="cellIs" dxfId="9" priority="1" operator="equal">
      <formula>"!選択!"</formula>
    </cfRule>
  </conditionalFormatting>
  <dataValidations count="5">
    <dataValidation type="list" allowBlank="1" showInputMessage="1" showErrorMessage="1" sqref="O62 P77 O24 O28 O30 O58 O48 O54 O42 O60 O50 O22 O64 O56 O20 O52 O44 O46 O32 O34 O36 O38 O40 O66" xr:uid="{00000000-0002-0000-0600-000000000000}">
      <formula1>"✓,　"</formula1>
    </dataValidation>
    <dataValidation type="list" allowBlank="1" showInputMessage="1" showErrorMessage="1" sqref="U8" xr:uid="{00000000-0002-0000-0600-000001000000}">
      <formula1>"〇,×"</formula1>
    </dataValidation>
    <dataValidation type="list" allowBlank="1" showInputMessage="1" showErrorMessage="1" sqref="K1" xr:uid="{00000000-0002-0000-0600-000002000000}">
      <formula1>"決算書,予算書"</formula1>
    </dataValidation>
    <dataValidation type="list" allowBlank="1" showInputMessage="1" showErrorMessage="1" sqref="Z1" xr:uid="{00000000-0002-0000-0600-000003000000}">
      <formula1>"実績,予算"</formula1>
    </dataValidation>
    <dataValidation type="list" allowBlank="1" showInputMessage="1" showErrorMessage="1" sqref="N11:O11 T11 Q11:R11" xr:uid="{00000000-0002-0000-0600-000004000000}">
      <formula1>"!選択!,〇,×"</formula1>
    </dataValidation>
  </dataValidation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portrait" r:id="rId1"/>
  <colBreaks count="1" manualBreakCount="1">
    <brk id="12" max="83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2"/>
  <sheetViews>
    <sheetView zoomScaleNormal="100" workbookViewId="0">
      <selection activeCell="G31" sqref="G31"/>
    </sheetView>
  </sheetViews>
  <sheetFormatPr defaultRowHeight="13.5"/>
  <cols>
    <col min="1" max="1" width="6.25" customWidth="1"/>
    <col min="2" max="2" width="6.625" style="17" customWidth="1"/>
    <col min="3" max="3" width="4.5" style="17" customWidth="1"/>
    <col min="4" max="4" width="8.375" customWidth="1"/>
    <col min="5" max="5" width="20.625" customWidth="1"/>
    <col min="6" max="6" width="17.125" customWidth="1"/>
    <col min="7" max="7" width="15.25" customWidth="1"/>
    <col min="8" max="8" width="11.375" customWidth="1"/>
    <col min="9" max="9" width="54" customWidth="1"/>
    <col min="11" max="13" width="16" customWidth="1"/>
    <col min="14" max="14" width="17.625" customWidth="1"/>
    <col min="15" max="15" width="21.125" customWidth="1"/>
    <col min="16" max="16" width="15.75" customWidth="1"/>
  </cols>
  <sheetData>
    <row r="1" spans="1:9" ht="27.75" customHeight="1" thickBot="1">
      <c r="A1" s="490" t="s">
        <v>662</v>
      </c>
      <c r="B1" s="490"/>
      <c r="C1" s="490"/>
      <c r="D1" s="490"/>
      <c r="E1" s="490"/>
      <c r="F1" s="490"/>
      <c r="G1" s="490"/>
      <c r="H1" s="490"/>
      <c r="I1" s="490"/>
    </row>
    <row r="2" spans="1:9" ht="15.75" thickBot="1">
      <c r="A2" s="482"/>
      <c r="B2" s="491" t="s">
        <v>314</v>
      </c>
      <c r="C2" s="491"/>
      <c r="D2" s="491"/>
      <c r="E2" s="492" t="s">
        <v>663</v>
      </c>
      <c r="F2" s="492"/>
      <c r="G2" s="492"/>
      <c r="H2" s="492"/>
      <c r="I2" s="493"/>
    </row>
    <row r="3" spans="1:9" ht="15">
      <c r="A3" s="494" t="s">
        <v>550</v>
      </c>
      <c r="B3" s="495" t="s">
        <v>109</v>
      </c>
      <c r="C3" s="496"/>
      <c r="D3" s="496"/>
      <c r="E3" s="497" t="s">
        <v>580</v>
      </c>
      <c r="F3" s="497"/>
      <c r="G3" s="497"/>
      <c r="H3" s="497"/>
      <c r="I3" s="498"/>
    </row>
    <row r="4" spans="1:9" ht="15">
      <c r="A4" s="499"/>
      <c r="B4" s="500" t="s">
        <v>100</v>
      </c>
      <c r="C4" s="501"/>
      <c r="D4" s="501"/>
      <c r="E4" s="502" t="s">
        <v>581</v>
      </c>
      <c r="F4" s="502"/>
      <c r="G4" s="502"/>
      <c r="H4" s="502"/>
      <c r="I4" s="503"/>
    </row>
    <row r="5" spans="1:9" ht="15">
      <c r="A5" s="499"/>
      <c r="B5" s="500" t="s">
        <v>116</v>
      </c>
      <c r="C5" s="501"/>
      <c r="D5" s="501"/>
      <c r="E5" s="502" t="s">
        <v>582</v>
      </c>
      <c r="F5" s="502"/>
      <c r="G5" s="502"/>
      <c r="H5" s="502"/>
      <c r="I5" s="503"/>
    </row>
    <row r="6" spans="1:9" ht="15">
      <c r="A6" s="499"/>
      <c r="B6" s="500" t="s">
        <v>117</v>
      </c>
      <c r="C6" s="501"/>
      <c r="D6" s="501"/>
      <c r="E6" s="502" t="s">
        <v>583</v>
      </c>
      <c r="F6" s="502"/>
      <c r="G6" s="502"/>
      <c r="H6" s="502"/>
      <c r="I6" s="503"/>
    </row>
    <row r="7" spans="1:9" ht="15">
      <c r="A7" s="499"/>
      <c r="B7" s="500" t="s">
        <v>101</v>
      </c>
      <c r="C7" s="501"/>
      <c r="D7" s="501"/>
      <c r="E7" s="502" t="s">
        <v>585</v>
      </c>
      <c r="F7" s="502"/>
      <c r="G7" s="502"/>
      <c r="H7" s="502"/>
      <c r="I7" s="503"/>
    </row>
    <row r="8" spans="1:9" ht="15">
      <c r="A8" s="499"/>
      <c r="B8" s="500" t="s">
        <v>118</v>
      </c>
      <c r="C8" s="501"/>
      <c r="D8" s="501"/>
      <c r="E8" s="502" t="s">
        <v>584</v>
      </c>
      <c r="F8" s="502"/>
      <c r="G8" s="502"/>
      <c r="H8" s="502"/>
      <c r="I8" s="503"/>
    </row>
    <row r="9" spans="1:9" ht="15">
      <c r="A9" s="499"/>
      <c r="B9" s="500" t="s">
        <v>110</v>
      </c>
      <c r="C9" s="501"/>
      <c r="D9" s="501"/>
      <c r="E9" s="502" t="s">
        <v>643</v>
      </c>
      <c r="F9" s="502"/>
      <c r="G9" s="502"/>
      <c r="H9" s="502"/>
      <c r="I9" s="503"/>
    </row>
    <row r="10" spans="1:9" ht="15">
      <c r="A10" s="499"/>
      <c r="B10" s="500" t="s">
        <v>119</v>
      </c>
      <c r="C10" s="501"/>
      <c r="D10" s="501"/>
      <c r="E10" s="502" t="s">
        <v>642</v>
      </c>
      <c r="F10" s="502"/>
      <c r="G10" s="502"/>
      <c r="H10" s="502"/>
      <c r="I10" s="503"/>
    </row>
    <row r="11" spans="1:9" ht="15">
      <c r="A11" s="499"/>
      <c r="B11" s="500" t="s">
        <v>272</v>
      </c>
      <c r="C11" s="501"/>
      <c r="D11" s="501"/>
      <c r="E11" s="502" t="s">
        <v>273</v>
      </c>
      <c r="F11" s="502"/>
      <c r="G11" s="502"/>
      <c r="H11" s="502"/>
      <c r="I11" s="503"/>
    </row>
    <row r="12" spans="1:9" ht="15">
      <c r="A12" s="499"/>
      <c r="B12" s="500" t="s">
        <v>544</v>
      </c>
      <c r="C12" s="501"/>
      <c r="D12" s="501"/>
      <c r="E12" s="1175" t="s">
        <v>603</v>
      </c>
      <c r="F12" s="1175"/>
      <c r="G12" s="1175"/>
      <c r="H12" s="1175"/>
      <c r="I12" s="1176"/>
    </row>
    <row r="13" spans="1:9" ht="15.75" thickBot="1">
      <c r="A13" s="504"/>
      <c r="B13" s="505" t="s">
        <v>547</v>
      </c>
      <c r="C13" s="506"/>
      <c r="D13" s="506"/>
      <c r="E13" s="507" t="s">
        <v>641</v>
      </c>
      <c r="F13" s="507"/>
      <c r="G13" s="507"/>
      <c r="H13" s="507"/>
      <c r="I13" s="508"/>
    </row>
    <row r="15" spans="1:9" ht="14.25" thickBot="1"/>
    <row r="16" spans="1:9" ht="17.25" customHeight="1">
      <c r="A16" s="509"/>
      <c r="B16" s="441" t="s">
        <v>314</v>
      </c>
      <c r="C16" s="1179" t="s">
        <v>635</v>
      </c>
      <c r="D16" s="1180"/>
      <c r="E16" s="1180"/>
      <c r="F16" s="1181" t="s">
        <v>636</v>
      </c>
      <c r="G16" s="1182"/>
      <c r="H16" s="464" t="s">
        <v>665</v>
      </c>
      <c r="I16" s="473" t="s">
        <v>664</v>
      </c>
    </row>
    <row r="17" spans="1:11" ht="42.75" customHeight="1" thickBot="1">
      <c r="A17" s="510"/>
      <c r="B17" s="511"/>
      <c r="C17" s="1183" t="s">
        <v>682</v>
      </c>
      <c r="D17" s="1184"/>
      <c r="E17" s="1184"/>
      <c r="F17" s="512"/>
      <c r="G17" s="513"/>
      <c r="H17" s="514"/>
      <c r="I17" s="515"/>
    </row>
    <row r="18" spans="1:11" ht="13.5" customHeight="1">
      <c r="A18" s="516" t="s">
        <v>551</v>
      </c>
      <c r="B18" s="1185" t="s">
        <v>683</v>
      </c>
      <c r="C18" s="517" t="s">
        <v>621</v>
      </c>
      <c r="D18" s="518"/>
      <c r="E18" s="453"/>
      <c r="F18" s="458" t="s">
        <v>533</v>
      </c>
      <c r="G18" s="519" t="s">
        <v>645</v>
      </c>
      <c r="H18" s="465"/>
      <c r="I18" s="474" t="s">
        <v>577</v>
      </c>
    </row>
    <row r="19" spans="1:11">
      <c r="A19" s="520"/>
      <c r="B19" s="1186"/>
      <c r="C19" s="521"/>
      <c r="D19" s="522"/>
      <c r="E19" s="454"/>
      <c r="F19" s="459" t="s">
        <v>283</v>
      </c>
      <c r="G19" s="523"/>
      <c r="H19" s="466"/>
      <c r="I19" s="475" t="s">
        <v>638</v>
      </c>
      <c r="K19" t="s">
        <v>637</v>
      </c>
    </row>
    <row r="20" spans="1:11">
      <c r="A20" s="520"/>
      <c r="B20" s="1186"/>
      <c r="C20" s="521"/>
      <c r="D20" s="522"/>
      <c r="E20" s="454"/>
      <c r="F20" s="459" t="s">
        <v>288</v>
      </c>
      <c r="G20" s="523"/>
      <c r="H20" s="466"/>
      <c r="I20" s="475" t="s">
        <v>576</v>
      </c>
    </row>
    <row r="21" spans="1:11">
      <c r="A21" s="520"/>
      <c r="B21" s="1186"/>
      <c r="C21" s="521"/>
      <c r="D21" s="522"/>
      <c r="E21" s="454" t="s">
        <v>622</v>
      </c>
      <c r="F21" s="460"/>
      <c r="G21" s="524"/>
      <c r="H21" s="467"/>
      <c r="I21" s="476"/>
    </row>
    <row r="22" spans="1:11" ht="13.5" customHeight="1">
      <c r="A22" s="520"/>
      <c r="B22" s="1186"/>
      <c r="C22" s="521"/>
      <c r="D22" s="522"/>
      <c r="E22" s="454" t="s">
        <v>623</v>
      </c>
      <c r="F22" s="461" t="s">
        <v>137</v>
      </c>
      <c r="G22" s="525" t="s">
        <v>646</v>
      </c>
      <c r="H22" s="468"/>
      <c r="I22" s="1177" t="s">
        <v>661</v>
      </c>
    </row>
    <row r="23" spans="1:11">
      <c r="A23" s="520"/>
      <c r="B23" s="1186"/>
      <c r="C23" s="521"/>
      <c r="D23" s="522"/>
      <c r="E23" s="455" t="s">
        <v>624</v>
      </c>
      <c r="F23" s="460"/>
      <c r="G23" s="524"/>
      <c r="H23" s="467"/>
      <c r="I23" s="1178"/>
    </row>
    <row r="24" spans="1:11" ht="84.75" customHeight="1">
      <c r="A24" s="520"/>
      <c r="B24" s="1186"/>
      <c r="C24" s="1188" t="s">
        <v>626</v>
      </c>
      <c r="D24" s="1189"/>
      <c r="E24" s="454"/>
      <c r="F24" s="461" t="s">
        <v>316</v>
      </c>
      <c r="G24" s="1190" t="s">
        <v>560</v>
      </c>
      <c r="H24" s="469"/>
      <c r="I24" s="572" t="s">
        <v>697</v>
      </c>
    </row>
    <row r="25" spans="1:11">
      <c r="A25" s="520"/>
      <c r="B25" s="1186"/>
      <c r="C25" s="1188"/>
      <c r="D25" s="1189"/>
      <c r="E25" s="454"/>
      <c r="F25" s="459" t="s">
        <v>562</v>
      </c>
      <c r="G25" s="1191"/>
      <c r="H25" s="526"/>
      <c r="I25" s="475" t="s">
        <v>579</v>
      </c>
    </row>
    <row r="26" spans="1:11" ht="27">
      <c r="A26" s="520"/>
      <c r="B26" s="1186"/>
      <c r="C26" s="1188"/>
      <c r="D26" s="1189"/>
      <c r="E26" s="454" t="s">
        <v>628</v>
      </c>
      <c r="F26" s="459" t="s">
        <v>282</v>
      </c>
      <c r="G26" s="1191"/>
      <c r="H26" s="466"/>
      <c r="I26" s="477" t="s">
        <v>563</v>
      </c>
    </row>
    <row r="27" spans="1:11">
      <c r="A27" s="520"/>
      <c r="B27" s="1186"/>
      <c r="C27" s="1188"/>
      <c r="D27" s="1189"/>
      <c r="E27" s="454" t="s">
        <v>629</v>
      </c>
      <c r="F27" s="459" t="s">
        <v>285</v>
      </c>
      <c r="G27" s="1191"/>
      <c r="H27" s="466"/>
      <c r="I27" s="475" t="s">
        <v>564</v>
      </c>
    </row>
    <row r="28" spans="1:11" ht="40.5">
      <c r="A28" s="520"/>
      <c r="B28" s="1186"/>
      <c r="C28" s="1188"/>
      <c r="D28" s="1189"/>
      <c r="E28" s="454"/>
      <c r="F28" s="459" t="s">
        <v>305</v>
      </c>
      <c r="G28" s="1191"/>
      <c r="H28" s="466"/>
      <c r="I28" s="477" t="s">
        <v>565</v>
      </c>
    </row>
    <row r="29" spans="1:11">
      <c r="A29" s="520"/>
      <c r="B29" s="1186"/>
      <c r="C29" s="1188"/>
      <c r="D29" s="1189"/>
      <c r="E29" s="454" t="s">
        <v>627</v>
      </c>
      <c r="F29" s="460"/>
      <c r="G29" s="1192"/>
      <c r="H29" s="467"/>
      <c r="I29" s="476"/>
    </row>
    <row r="30" spans="1:11">
      <c r="A30" s="520"/>
      <c r="B30" s="1186"/>
      <c r="C30" s="1188"/>
      <c r="D30" s="1189"/>
      <c r="E30" s="456"/>
      <c r="F30" s="461" t="s">
        <v>134</v>
      </c>
      <c r="G30" s="525" t="s">
        <v>647</v>
      </c>
      <c r="H30" s="470"/>
      <c r="I30" s="478" t="s">
        <v>688</v>
      </c>
    </row>
    <row r="31" spans="1:11">
      <c r="A31" s="520"/>
      <c r="B31" s="1186"/>
      <c r="C31" s="1188" t="s">
        <v>625</v>
      </c>
      <c r="D31" s="1189"/>
      <c r="E31" s="454"/>
      <c r="F31" s="459" t="s">
        <v>558</v>
      </c>
      <c r="G31" s="523"/>
      <c r="H31" s="466"/>
      <c r="I31" s="489" t="s">
        <v>639</v>
      </c>
      <c r="K31" t="s">
        <v>685</v>
      </c>
    </row>
    <row r="32" spans="1:11">
      <c r="A32" s="520"/>
      <c r="B32" s="1186"/>
      <c r="C32" s="1188"/>
      <c r="D32" s="1189"/>
      <c r="E32" s="454"/>
      <c r="F32" s="460"/>
      <c r="G32" s="524"/>
      <c r="H32" s="467"/>
      <c r="I32" s="476"/>
    </row>
    <row r="33" spans="1:11" ht="45.75" customHeight="1">
      <c r="A33" s="520"/>
      <c r="B33" s="1186"/>
      <c r="C33" s="1188"/>
      <c r="D33" s="1189"/>
      <c r="E33" s="454" t="s">
        <v>630</v>
      </c>
      <c r="F33" s="461" t="s">
        <v>125</v>
      </c>
      <c r="G33" s="527" t="s">
        <v>689</v>
      </c>
      <c r="H33" s="469"/>
      <c r="I33" s="479" t="s">
        <v>567</v>
      </c>
    </row>
    <row r="34" spans="1:11">
      <c r="A34" s="520"/>
      <c r="B34" s="1186"/>
      <c r="C34" s="1188"/>
      <c r="D34" s="1189"/>
      <c r="E34" s="454" t="s">
        <v>631</v>
      </c>
      <c r="F34" s="460"/>
      <c r="G34" s="528"/>
      <c r="H34" s="471"/>
      <c r="I34" s="476"/>
    </row>
    <row r="35" spans="1:11">
      <c r="A35" s="520"/>
      <c r="B35" s="1186"/>
      <c r="C35" s="1188"/>
      <c r="D35" s="1189"/>
      <c r="E35" s="454" t="s">
        <v>632</v>
      </c>
      <c r="F35" s="462" t="s">
        <v>559</v>
      </c>
      <c r="G35" s="523" t="s">
        <v>648</v>
      </c>
      <c r="H35" s="526"/>
      <c r="I35" s="480" t="s">
        <v>568</v>
      </c>
    </row>
    <row r="36" spans="1:11">
      <c r="A36" s="520"/>
      <c r="B36" s="1186"/>
      <c r="C36" s="1188"/>
      <c r="D36" s="1189"/>
      <c r="E36" s="454"/>
      <c r="F36" s="459" t="s">
        <v>129</v>
      </c>
      <c r="G36" s="523"/>
      <c r="H36" s="466"/>
      <c r="I36" s="475" t="s">
        <v>569</v>
      </c>
      <c r="K36" t="s">
        <v>640</v>
      </c>
    </row>
    <row r="37" spans="1:11" ht="14.25" thickBot="1">
      <c r="A37" s="520"/>
      <c r="B37" s="1187"/>
      <c r="C37" s="1193"/>
      <c r="D37" s="1194"/>
      <c r="E37" s="457"/>
      <c r="F37" s="463"/>
      <c r="G37" s="512"/>
      <c r="H37" s="472"/>
      <c r="I37" s="481"/>
    </row>
    <row r="38" spans="1:11" ht="14.25" thickBot="1">
      <c r="A38" s="520"/>
      <c r="B38" s="415"/>
      <c r="C38" s="529"/>
      <c r="D38" s="17"/>
      <c r="E38" s="1"/>
      <c r="F38" s="17"/>
      <c r="G38" s="17"/>
      <c r="H38" s="17"/>
    </row>
    <row r="39" spans="1:11" ht="27" customHeight="1" thickBot="1">
      <c r="A39" s="520"/>
      <c r="B39" s="441" t="s">
        <v>314</v>
      </c>
      <c r="C39" s="1195" t="s">
        <v>635</v>
      </c>
      <c r="D39" s="1196"/>
      <c r="E39" s="1197"/>
      <c r="F39" s="530" t="s">
        <v>636</v>
      </c>
      <c r="G39" s="531"/>
      <c r="H39" s="483" t="s">
        <v>144</v>
      </c>
      <c r="I39" s="488" t="s">
        <v>145</v>
      </c>
    </row>
    <row r="40" spans="1:11" ht="15.75" customHeight="1">
      <c r="A40" s="520"/>
      <c r="B40" s="1198" t="s">
        <v>684</v>
      </c>
      <c r="C40" s="1201" t="s">
        <v>679</v>
      </c>
      <c r="D40" s="1202"/>
      <c r="E40" s="1203"/>
      <c r="F40" s="532" t="s">
        <v>377</v>
      </c>
      <c r="G40" s="533"/>
      <c r="H40" s="484" t="s">
        <v>385</v>
      </c>
      <c r="I40" s="1210" t="s">
        <v>658</v>
      </c>
    </row>
    <row r="41" spans="1:11" ht="27" customHeight="1">
      <c r="A41" s="520"/>
      <c r="B41" s="1199"/>
      <c r="C41" s="1204"/>
      <c r="D41" s="1205"/>
      <c r="E41" s="1206"/>
      <c r="F41" s="534" t="s">
        <v>561</v>
      </c>
      <c r="G41" s="535"/>
      <c r="H41" s="485"/>
      <c r="I41" s="1211"/>
    </row>
    <row r="42" spans="1:11" ht="13.5" customHeight="1">
      <c r="A42" s="520"/>
      <c r="B42" s="1199"/>
      <c r="C42" s="1204"/>
      <c r="D42" s="1205"/>
      <c r="E42" s="1206"/>
      <c r="F42" s="536" t="s">
        <v>379</v>
      </c>
      <c r="G42" s="537"/>
      <c r="H42" s="486" t="s">
        <v>608</v>
      </c>
      <c r="I42" s="1211"/>
    </row>
    <row r="43" spans="1:11" ht="13.5" customHeight="1">
      <c r="A43" s="520"/>
      <c r="B43" s="1199"/>
      <c r="C43" s="1204"/>
      <c r="D43" s="1205"/>
      <c r="E43" s="1206"/>
      <c r="F43" s="536" t="s">
        <v>380</v>
      </c>
      <c r="G43" s="537"/>
      <c r="H43" s="538" t="s">
        <v>539</v>
      </c>
      <c r="I43" s="1211"/>
    </row>
    <row r="44" spans="1:11" ht="13.5" customHeight="1">
      <c r="A44" s="520"/>
      <c r="B44" s="1199"/>
      <c r="C44" s="1204"/>
      <c r="D44" s="1205"/>
      <c r="E44" s="1206"/>
      <c r="F44" s="536" t="s">
        <v>259</v>
      </c>
      <c r="G44" s="537"/>
      <c r="H44" s="539"/>
      <c r="I44" s="1211"/>
    </row>
    <row r="45" spans="1:11" ht="13.5" customHeight="1">
      <c r="A45" s="520"/>
      <c r="B45" s="1199"/>
      <c r="C45" s="1204"/>
      <c r="D45" s="1205"/>
      <c r="E45" s="1206"/>
      <c r="F45" s="536" t="s">
        <v>389</v>
      </c>
      <c r="G45" s="537"/>
      <c r="H45" s="328" t="s">
        <v>540</v>
      </c>
      <c r="I45" s="1211"/>
    </row>
    <row r="46" spans="1:11" ht="14.25" customHeight="1" thickBot="1">
      <c r="A46" s="520"/>
      <c r="B46" s="1199"/>
      <c r="C46" s="1207"/>
      <c r="D46" s="1208"/>
      <c r="E46" s="1209"/>
      <c r="F46" s="540" t="s">
        <v>390</v>
      </c>
      <c r="G46" s="541"/>
      <c r="H46" s="487"/>
      <c r="I46" s="1212"/>
    </row>
    <row r="47" spans="1:11" ht="14.25" customHeight="1">
      <c r="A47" s="520"/>
      <c r="B47" s="1199"/>
      <c r="C47" s="1213" t="s">
        <v>690</v>
      </c>
      <c r="D47" s="542" t="s">
        <v>691</v>
      </c>
      <c r="E47" s="543"/>
      <c r="F47" s="544" t="s">
        <v>395</v>
      </c>
      <c r="G47" s="545"/>
      <c r="H47" s="546"/>
      <c r="I47" s="1216" t="s">
        <v>680</v>
      </c>
    </row>
    <row r="48" spans="1:11">
      <c r="A48" s="520"/>
      <c r="B48" s="1199"/>
      <c r="C48" s="1214"/>
      <c r="D48" s="542"/>
      <c r="E48" s="543"/>
      <c r="F48" s="547" t="s">
        <v>396</v>
      </c>
      <c r="G48" s="548"/>
      <c r="H48" s="549"/>
      <c r="I48" s="1217"/>
    </row>
    <row r="49" spans="1:11">
      <c r="A49" s="520"/>
      <c r="B49" s="1199"/>
      <c r="C49" s="1214"/>
      <c r="D49" s="542"/>
      <c r="E49" s="543"/>
      <c r="F49" s="547" t="s">
        <v>397</v>
      </c>
      <c r="G49" s="548"/>
      <c r="H49" s="549"/>
      <c r="I49" s="1217"/>
    </row>
    <row r="50" spans="1:11" ht="14.25" thickBot="1">
      <c r="A50" s="520"/>
      <c r="B50" s="1199"/>
      <c r="C50" s="1214"/>
      <c r="D50" s="550"/>
      <c r="E50" s="551"/>
      <c r="F50" s="547" t="s">
        <v>398</v>
      </c>
      <c r="G50" s="548"/>
      <c r="H50" s="549"/>
      <c r="I50" s="1218"/>
    </row>
    <row r="51" spans="1:11" ht="14.25" customHeight="1" thickTop="1">
      <c r="A51" s="520"/>
      <c r="B51" s="1199"/>
      <c r="C51" s="1214"/>
      <c r="D51" s="552" t="s">
        <v>692</v>
      </c>
      <c r="E51" s="553"/>
      <c r="F51" s="554" t="s">
        <v>399</v>
      </c>
      <c r="G51" s="555"/>
      <c r="H51" s="556"/>
      <c r="I51" s="1219" t="s">
        <v>681</v>
      </c>
    </row>
    <row r="52" spans="1:11" ht="14.25" customHeight="1">
      <c r="A52" s="520"/>
      <c r="B52" s="1199"/>
      <c r="C52" s="1214"/>
      <c r="D52" s="542"/>
      <c r="E52" s="543"/>
      <c r="F52" s="547" t="s">
        <v>400</v>
      </c>
      <c r="G52" s="548"/>
      <c r="H52" s="549"/>
      <c r="I52" s="1217"/>
    </row>
    <row r="53" spans="1:11">
      <c r="A53" s="520"/>
      <c r="B53" s="1199"/>
      <c r="C53" s="1214"/>
      <c r="D53" s="542"/>
      <c r="E53" s="543"/>
      <c r="F53" s="547" t="s">
        <v>401</v>
      </c>
      <c r="G53" s="548"/>
      <c r="H53" s="549"/>
      <c r="I53" s="1217"/>
    </row>
    <row r="54" spans="1:11">
      <c r="A54" s="520"/>
      <c r="B54" s="1199"/>
      <c r="C54" s="1214"/>
      <c r="D54" s="542"/>
      <c r="E54" s="543"/>
      <c r="F54" s="547" t="s">
        <v>402</v>
      </c>
      <c r="G54" s="548"/>
      <c r="H54" s="549"/>
      <c r="I54" s="1217"/>
    </row>
    <row r="55" spans="1:11" ht="14.25" thickBot="1">
      <c r="A55" s="520"/>
      <c r="B55" s="1199"/>
      <c r="C55" s="1214"/>
      <c r="D55" s="550"/>
      <c r="E55" s="551"/>
      <c r="F55" s="547" t="s">
        <v>403</v>
      </c>
      <c r="G55" s="548"/>
      <c r="H55" s="549"/>
      <c r="I55" s="1218"/>
    </row>
    <row r="56" spans="1:11" ht="14.25" customHeight="1" thickTop="1">
      <c r="A56" s="520"/>
      <c r="B56" s="1199"/>
      <c r="C56" s="1214"/>
      <c r="D56" s="552" t="s">
        <v>693</v>
      </c>
      <c r="E56" s="553"/>
      <c r="F56" s="554" t="s">
        <v>404</v>
      </c>
      <c r="G56" s="555"/>
      <c r="H56" s="556"/>
      <c r="I56" s="1219" t="s">
        <v>651</v>
      </c>
    </row>
    <row r="57" spans="1:11">
      <c r="A57" s="520"/>
      <c r="B57" s="1199"/>
      <c r="C57" s="1214"/>
      <c r="D57" s="542"/>
      <c r="E57" s="543"/>
      <c r="F57" s="547" t="s">
        <v>405</v>
      </c>
      <c r="G57" s="548"/>
      <c r="H57" s="549"/>
      <c r="I57" s="1217"/>
    </row>
    <row r="58" spans="1:11" ht="18.75" customHeight="1" thickBot="1">
      <c r="A58" s="520"/>
      <c r="B58" s="1199"/>
      <c r="C58" s="1214"/>
      <c r="D58" s="550"/>
      <c r="E58" s="551"/>
      <c r="F58" s="547" t="s">
        <v>406</v>
      </c>
      <c r="G58" s="548"/>
      <c r="H58" s="549"/>
      <c r="I58" s="1218"/>
    </row>
    <row r="59" spans="1:11" ht="14.25" customHeight="1" thickTop="1">
      <c r="A59" s="520"/>
      <c r="B59" s="1199"/>
      <c r="C59" s="1214"/>
      <c r="D59" s="552" t="s">
        <v>694</v>
      </c>
      <c r="E59" s="553"/>
      <c r="F59" s="554" t="s">
        <v>407</v>
      </c>
      <c r="G59" s="555"/>
      <c r="H59" s="556"/>
      <c r="I59" s="1219" t="s">
        <v>652</v>
      </c>
    </row>
    <row r="60" spans="1:11">
      <c r="A60" s="520"/>
      <c r="B60" s="1199"/>
      <c r="C60" s="1214"/>
      <c r="D60" s="542"/>
      <c r="E60" s="543"/>
      <c r="F60" s="547" t="s">
        <v>408</v>
      </c>
      <c r="G60" s="548"/>
      <c r="H60" s="549"/>
      <c r="I60" s="1217"/>
    </row>
    <row r="61" spans="1:11" ht="14.25" thickBot="1">
      <c r="A61" s="520"/>
      <c r="B61" s="1199"/>
      <c r="C61" s="1214"/>
      <c r="D61" s="550"/>
      <c r="E61" s="551"/>
      <c r="F61" s="557" t="s">
        <v>409</v>
      </c>
      <c r="G61" s="558"/>
      <c r="H61" s="559"/>
      <c r="I61" s="1218"/>
    </row>
    <row r="62" spans="1:11" ht="12.75" customHeight="1" thickTop="1">
      <c r="A62" s="520"/>
      <c r="B62" s="1199"/>
      <c r="C62" s="1214"/>
      <c r="D62" s="552" t="s">
        <v>695</v>
      </c>
      <c r="E62" s="553"/>
      <c r="F62" s="560" t="s">
        <v>410</v>
      </c>
      <c r="G62" s="561"/>
      <c r="H62" s="562"/>
      <c r="I62" s="382" t="s">
        <v>655</v>
      </c>
    </row>
    <row r="63" spans="1:11">
      <c r="A63" s="520"/>
      <c r="B63" s="1199"/>
      <c r="C63" s="1214"/>
      <c r="D63" s="542"/>
      <c r="E63" s="543"/>
      <c r="F63" s="547" t="s">
        <v>411</v>
      </c>
      <c r="G63" s="548"/>
      <c r="H63" s="549"/>
      <c r="I63" s="399" t="s">
        <v>686</v>
      </c>
      <c r="K63" t="s">
        <v>687</v>
      </c>
    </row>
    <row r="64" spans="1:11" ht="14.25" thickBot="1">
      <c r="A64" s="520"/>
      <c r="B64" s="1199"/>
      <c r="C64" s="1214"/>
      <c r="D64" s="550"/>
      <c r="E64" s="551"/>
      <c r="F64" s="547" t="s">
        <v>412</v>
      </c>
      <c r="G64" s="548"/>
      <c r="H64" s="549"/>
      <c r="I64" s="399"/>
    </row>
    <row r="65" spans="1:10" ht="14.25" customHeight="1" thickTop="1">
      <c r="A65" s="520"/>
      <c r="B65" s="1199"/>
      <c r="C65" s="1214"/>
      <c r="D65" s="552" t="s">
        <v>696</v>
      </c>
      <c r="E65" s="553"/>
      <c r="F65" s="560" t="s">
        <v>413</v>
      </c>
      <c r="G65" s="561"/>
      <c r="H65" s="562"/>
      <c r="I65" s="1219" t="s">
        <v>653</v>
      </c>
    </row>
    <row r="66" spans="1:10" ht="14.25" thickBot="1">
      <c r="A66" s="520"/>
      <c r="B66" s="1200"/>
      <c r="C66" s="1215"/>
      <c r="D66" s="550"/>
      <c r="E66" s="551"/>
      <c r="F66" s="563"/>
      <c r="G66" s="564"/>
      <c r="H66" s="565"/>
      <c r="I66" s="1218"/>
      <c r="J66" t="s">
        <v>657</v>
      </c>
    </row>
    <row r="67" spans="1:10" ht="15" thickTop="1" thickBot="1">
      <c r="A67" s="520"/>
    </row>
    <row r="68" spans="1:10" ht="69.75" thickBot="1">
      <c r="A68" s="520"/>
      <c r="B68" s="414" t="s">
        <v>586</v>
      </c>
      <c r="C68" s="566"/>
      <c r="D68" s="567" t="s">
        <v>616</v>
      </c>
      <c r="E68" s="567"/>
      <c r="F68" s="567"/>
      <c r="G68" s="568"/>
      <c r="H68" s="380"/>
    </row>
    <row r="69" spans="1:10" ht="14.25" customHeight="1"/>
    <row r="72" spans="1:10" ht="76.5" customHeight="1"/>
  </sheetData>
  <mergeCells count="19">
    <mergeCell ref="B40:B66"/>
    <mergeCell ref="C40:E46"/>
    <mergeCell ref="I40:I46"/>
    <mergeCell ref="C47:C66"/>
    <mergeCell ref="I47:I50"/>
    <mergeCell ref="I51:I55"/>
    <mergeCell ref="I56:I58"/>
    <mergeCell ref="I59:I61"/>
    <mergeCell ref="I65:I66"/>
    <mergeCell ref="B18:B37"/>
    <mergeCell ref="C24:D30"/>
    <mergeCell ref="G24:G29"/>
    <mergeCell ref="C31:D37"/>
    <mergeCell ref="C39:E39"/>
    <mergeCell ref="E12:I12"/>
    <mergeCell ref="I22:I23"/>
    <mergeCell ref="C16:E16"/>
    <mergeCell ref="F16:G16"/>
    <mergeCell ref="C17:E17"/>
  </mergeCells>
  <phoneticPr fontId="3"/>
  <pageMargins left="0.11811023622047245" right="0.11811023622047245" top="0.55118110236220474" bottom="0.35433070866141736" header="0.31496062992125984" footer="0.31496062992125984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34</vt:i4>
      </vt:variant>
    </vt:vector>
  </HeadingPairs>
  <TitlesOfParts>
    <vt:vector size="47" baseType="lpstr">
      <vt:lpstr>①報告書</vt:lpstr>
      <vt:lpstr>②計画書</vt:lpstr>
      <vt:lpstr>②予算書</vt:lpstr>
      <vt:lpstr>③役員名簿</vt:lpstr>
      <vt:lpstr>③会員名簿</vt:lpstr>
      <vt:lpstr>資料（会　費）</vt:lpstr>
      <vt:lpstr>①現金出納帳(PC用)</vt:lpstr>
      <vt:lpstr>②活動経費 (PC用） </vt:lpstr>
      <vt:lpstr>③【用語説明】</vt:lpstr>
      <vt:lpstr>１用語説明 (改)</vt:lpstr>
      <vt:lpstr>細科目(旧）</vt:lpstr>
      <vt:lpstr>④【事業費分類】</vt:lpstr>
      <vt:lpstr>計算用 </vt:lpstr>
      <vt:lpstr>【対象】事業</vt:lpstr>
      <vt:lpstr>【対象外】事業</vt:lpstr>
      <vt:lpstr>A食糧費※</vt:lpstr>
      <vt:lpstr>Bその他</vt:lpstr>
      <vt:lpstr>B季節の行事</vt:lpstr>
      <vt:lpstr>B懇親会</vt:lpstr>
      <vt:lpstr>B懇親旅行</vt:lpstr>
      <vt:lpstr>B新年交歓会</vt:lpstr>
      <vt:lpstr>B他団体事業</vt:lpstr>
      <vt:lpstr>B忘年会・新年会</vt:lpstr>
      <vt:lpstr>'①現金出納帳(PC用)'!Print_Area</vt:lpstr>
      <vt:lpstr>'１用語説明 (改)'!Print_Area</vt:lpstr>
      <vt:lpstr>'②活動経費 (PC用） '!Print_Area</vt:lpstr>
      <vt:lpstr>③【用語説明】!Print_Area</vt:lpstr>
      <vt:lpstr>③会員名簿!Print_Area</vt:lpstr>
      <vt:lpstr>④【事業費分類】!Print_Area</vt:lpstr>
      <vt:lpstr>その他</vt:lpstr>
      <vt:lpstr>会議費</vt:lpstr>
      <vt:lpstr>慶弔費</vt:lpstr>
      <vt:lpstr>高ク連主催</vt:lpstr>
      <vt:lpstr>雑収入</vt:lpstr>
      <vt:lpstr>雑費</vt:lpstr>
      <vt:lpstr>支出</vt:lpstr>
      <vt:lpstr>支出科目</vt:lpstr>
      <vt:lpstr>事業費A</vt:lpstr>
      <vt:lpstr>事業費B</vt:lpstr>
      <vt:lpstr>事務費</vt:lpstr>
      <vt:lpstr>主催一覧</vt:lpstr>
      <vt:lpstr>主催者一覧</vt:lpstr>
      <vt:lpstr>収入</vt:lpstr>
      <vt:lpstr>収入・支出</vt:lpstr>
      <vt:lpstr>他団体主催</vt:lpstr>
      <vt:lpstr>負担金</vt:lpstr>
      <vt:lpstr>予備費</vt:lpstr>
    </vt:vector>
  </TitlesOfParts>
  <Company>ひたちなか市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様式４-a</dc:title>
  <dc:creator>情報ｼｽﾃﾑ課</dc:creator>
  <cp:lastModifiedBy>hukusi11</cp:lastModifiedBy>
  <cp:lastPrinted>2024-12-27T01:45:01Z</cp:lastPrinted>
  <dcterms:created xsi:type="dcterms:W3CDTF">2000-05-17T23:47:51Z</dcterms:created>
  <dcterms:modified xsi:type="dcterms:W3CDTF">2025-12-18T09:49:43Z</dcterms:modified>
</cp:coreProperties>
</file>